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21"/>
  <workbookPr showInkAnnotation="0" autoCompressPictures="0"/>
  <mc:AlternateContent xmlns:mc="http://schemas.openxmlformats.org/markup-compatibility/2006">
    <mc:Choice Requires="x15">
      <x15ac:absPath xmlns:x15ac="http://schemas.microsoft.com/office/spreadsheetml/2010/11/ac" url="/Users/mattheworwin/Library/CloudStorage/Dropbox/Promote Training/(00) Courses/(01) Certification Series/(01) Driving Green Fee Revenue/Spreadsheet Tools/Group Booking Forward Sales Tool/"/>
    </mc:Choice>
  </mc:AlternateContent>
  <xr:revisionPtr revIDLastSave="0" documentId="13_ncr:1_{E2E81362-8D93-3149-8E4B-E698BDAAE5CE}" xr6:coauthVersionLast="47" xr6:coauthVersionMax="47" xr10:uidLastSave="{00000000-0000-0000-0000-000000000000}"/>
  <bookViews>
    <workbookView xWindow="-38400" yWindow="500" windowWidth="38400" windowHeight="21100" tabRatio="879" xr2:uid="{00000000-000D-0000-FFFF-FFFF00000000}"/>
  </bookViews>
  <sheets>
    <sheet name="Cover" sheetId="2" r:id="rId1"/>
    <sheet name="Disclaimer" sheetId="37" r:id="rId2"/>
    <sheet name="Set-Up" sheetId="15" r:id="rId3"/>
    <sheet name="Jan" sheetId="19" r:id="rId4"/>
    <sheet name="Feb" sheetId="18" r:id="rId5"/>
    <sheet name="Mar" sheetId="17" r:id="rId6"/>
    <sheet name="Apr" sheetId="20" r:id="rId7"/>
    <sheet name="May" sheetId="21" r:id="rId8"/>
    <sheet name="Jun" sheetId="22" r:id="rId9"/>
    <sheet name="Jul" sheetId="23" r:id="rId10"/>
    <sheet name="Aug" sheetId="24" r:id="rId11"/>
    <sheet name="Sep" sheetId="25" r:id="rId12"/>
    <sheet name="Oct" sheetId="26" r:id="rId13"/>
    <sheet name="Nov" sheetId="27" r:id="rId14"/>
    <sheet name="Dec" sheetId="16" r:id="rId15"/>
    <sheet name="Report" sheetId="35" r:id="rId16"/>
    <sheet name="DataDump" sheetId="36" r:id="rId17"/>
  </sheets>
  <definedNames>
    <definedName name="_xlnm.Print_Area" localSheetId="6">Apr!$D$8:$AC$34</definedName>
    <definedName name="_xlnm.Print_Area" localSheetId="15">Report!$A$1:$AF$149</definedName>
    <definedName name="_xlnm.Print_Titles" localSheetId="15">Report!$1:$4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I23" i="35" l="1"/>
  <c r="AI24" i="35" s="1"/>
  <c r="L1" i="35" s="1"/>
  <c r="AI22" i="35"/>
  <c r="T56" i="15"/>
  <c r="AB41" i="19"/>
  <c r="F52" i="2"/>
  <c r="F51" i="2"/>
  <c r="AH54"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9" i="20" s="1"/>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H70" i="20"/>
  <c r="H71" i="20"/>
  <c r="H72" i="20"/>
  <c r="H73" i="20"/>
  <c r="H74" i="20"/>
  <c r="H75" i="20"/>
  <c r="H76" i="20"/>
  <c r="H77" i="20"/>
  <c r="H78" i="20"/>
  <c r="H79" i="20"/>
  <c r="H80" i="20"/>
  <c r="H81" i="20"/>
  <c r="H82" i="20"/>
  <c r="H83" i="20"/>
  <c r="H84" i="20"/>
  <c r="H85" i="20"/>
  <c r="H86" i="20"/>
  <c r="H87" i="20"/>
  <c r="H88" i="20"/>
  <c r="H89" i="20"/>
  <c r="H90" i="20"/>
  <c r="H91" i="20"/>
  <c r="H92" i="20"/>
  <c r="H93" i="20"/>
  <c r="H94" i="20"/>
  <c r="AB8" i="20"/>
  <c r="L52" i="20"/>
  <c r="AB9" i="20"/>
  <c r="L53" i="20" s="1"/>
  <c r="AB10" i="20"/>
  <c r="L54" i="20" s="1"/>
  <c r="AB11" i="20"/>
  <c r="L55" i="20" s="1"/>
  <c r="AB12" i="20"/>
  <c r="L56" i="20"/>
  <c r="AB13" i="20"/>
  <c r="L57" i="20" s="1"/>
  <c r="AB14" i="20"/>
  <c r="L58" i="20" s="1"/>
  <c r="AB15" i="20"/>
  <c r="L59" i="20" s="1"/>
  <c r="AB16" i="20"/>
  <c r="L60" i="20"/>
  <c r="AB17" i="20"/>
  <c r="L61" i="20" s="1"/>
  <c r="AB18" i="20"/>
  <c r="L62" i="20" s="1"/>
  <c r="L95" i="20" s="1"/>
  <c r="L99" i="20" s="1"/>
  <c r="AB19" i="20"/>
  <c r="L63" i="20" s="1"/>
  <c r="AB20" i="20"/>
  <c r="L64" i="20"/>
  <c r="AB21" i="20"/>
  <c r="L65" i="20" s="1"/>
  <c r="AB22" i="20"/>
  <c r="L66" i="20" s="1"/>
  <c r="AB23" i="20"/>
  <c r="L67" i="20" s="1"/>
  <c r="AB24" i="20"/>
  <c r="L68" i="20"/>
  <c r="AB25" i="20"/>
  <c r="L69" i="20" s="1"/>
  <c r="AB26" i="20"/>
  <c r="L70" i="20" s="1"/>
  <c r="AB27" i="20"/>
  <c r="L71" i="20" s="1"/>
  <c r="AB28" i="20"/>
  <c r="L72" i="20"/>
  <c r="AB29" i="20"/>
  <c r="L73" i="20" s="1"/>
  <c r="AB30" i="20"/>
  <c r="L74" i="20" s="1"/>
  <c r="AB31" i="20"/>
  <c r="L75" i="20" s="1"/>
  <c r="AB32" i="20"/>
  <c r="L76" i="20"/>
  <c r="AB33" i="20"/>
  <c r="L77" i="20" s="1"/>
  <c r="AB34" i="20"/>
  <c r="L78" i="20" s="1"/>
  <c r="AB35" i="20"/>
  <c r="L79" i="20" s="1"/>
  <c r="AB36" i="20"/>
  <c r="L80" i="20"/>
  <c r="AB37" i="20"/>
  <c r="L81" i="20" s="1"/>
  <c r="AB38" i="20"/>
  <c r="L82" i="20" s="1"/>
  <c r="AB39" i="20"/>
  <c r="L83" i="20" s="1"/>
  <c r="AB40" i="20"/>
  <c r="L84" i="20"/>
  <c r="AB41" i="20"/>
  <c r="L85" i="20" s="1"/>
  <c r="AB42" i="20"/>
  <c r="L86" i="20" s="1"/>
  <c r="AB43" i="20"/>
  <c r="L87" i="20" s="1"/>
  <c r="AB44" i="20"/>
  <c r="L88" i="20"/>
  <c r="AB45" i="20"/>
  <c r="L89" i="20" s="1"/>
  <c r="AB46" i="20"/>
  <c r="L90" i="20" s="1"/>
  <c r="AB47" i="20"/>
  <c r="L91" i="20" s="1"/>
  <c r="AB48" i="20"/>
  <c r="L92" i="20"/>
  <c r="AB49" i="20"/>
  <c r="L93" i="20" s="1"/>
  <c r="AB50" i="20"/>
  <c r="L94" i="20" s="1"/>
  <c r="AA2" i="20"/>
  <c r="M2" i="20"/>
  <c r="AF4" i="20"/>
  <c r="L3" i="20" s="1"/>
  <c r="AC1" i="16"/>
  <c r="AC1" i="27" s="1"/>
  <c r="AC1" i="26" s="1"/>
  <c r="AC1" i="25" s="1"/>
  <c r="AC1" i="20" s="1"/>
  <c r="H53" i="20"/>
  <c r="H54" i="20"/>
  <c r="H55" i="20"/>
  <c r="H56" i="20"/>
  <c r="H57" i="20"/>
  <c r="H58" i="20"/>
  <c r="H59" i="20"/>
  <c r="H60" i="20"/>
  <c r="H61" i="20"/>
  <c r="H62" i="20"/>
  <c r="H63" i="20"/>
  <c r="H64" i="20"/>
  <c r="H65" i="20"/>
  <c r="H66" i="20"/>
  <c r="H67" i="20"/>
  <c r="H68" i="20"/>
  <c r="H69" i="20"/>
  <c r="H52" i="20"/>
  <c r="V18" i="15"/>
  <c r="V19" i="15"/>
  <c r="V20" i="15"/>
  <c r="V21" i="15" s="1"/>
  <c r="V22" i="15" s="1"/>
  <c r="V23" i="15" s="1"/>
  <c r="V24" i="15" s="1"/>
  <c r="V25" i="15" s="1"/>
  <c r="V26" i="15" s="1"/>
  <c r="AH54" i="24"/>
  <c r="Q52" i="24"/>
  <c r="Q53" i="24"/>
  <c r="Q54" i="24"/>
  <c r="Q55" i="24"/>
  <c r="Q56" i="24"/>
  <c r="Q57" i="24"/>
  <c r="Q58" i="24"/>
  <c r="Q59" i="24"/>
  <c r="Q60" i="24"/>
  <c r="Q61" i="24"/>
  <c r="Q62" i="24"/>
  <c r="Q63" i="24"/>
  <c r="Q64" i="24"/>
  <c r="Q65" i="24"/>
  <c r="Q66" i="24"/>
  <c r="Q67" i="24"/>
  <c r="Q68" i="24"/>
  <c r="Q69" i="24"/>
  <c r="Q70" i="24"/>
  <c r="Q71" i="24"/>
  <c r="Q72" i="24"/>
  <c r="Q73" i="24"/>
  <c r="Q74" i="24"/>
  <c r="Q75" i="24"/>
  <c r="Q76" i="24"/>
  <c r="Q77" i="24"/>
  <c r="Q78" i="24"/>
  <c r="Q79" i="24"/>
  <c r="Q80" i="24"/>
  <c r="Q81" i="24"/>
  <c r="Q82" i="24"/>
  <c r="Q83" i="24"/>
  <c r="Q84" i="24"/>
  <c r="Q85" i="24"/>
  <c r="Q86" i="24"/>
  <c r="Q87" i="24"/>
  <c r="Q88" i="24"/>
  <c r="Q89" i="24"/>
  <c r="Q90" i="24"/>
  <c r="Q91" i="24"/>
  <c r="Q92" i="24"/>
  <c r="Q93" i="24"/>
  <c r="Q94" i="24"/>
  <c r="B52" i="24"/>
  <c r="B95" i="24" s="1"/>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H52" i="24"/>
  <c r="H53" i="24"/>
  <c r="H54" i="24"/>
  <c r="H55" i="24"/>
  <c r="H56" i="24"/>
  <c r="H95" i="24" s="1"/>
  <c r="H99" i="24" s="1"/>
  <c r="H57" i="24"/>
  <c r="H58" i="24"/>
  <c r="H59" i="24"/>
  <c r="H60" i="24"/>
  <c r="H61" i="24"/>
  <c r="H62" i="24"/>
  <c r="H63" i="24"/>
  <c r="H64" i="24"/>
  <c r="H65" i="24"/>
  <c r="H66" i="24"/>
  <c r="H67" i="24"/>
  <c r="H68" i="24"/>
  <c r="H69" i="24"/>
  <c r="H70" i="24"/>
  <c r="H71" i="24"/>
  <c r="H72" i="24"/>
  <c r="H73" i="24"/>
  <c r="H74" i="24"/>
  <c r="H75" i="24"/>
  <c r="H76" i="24"/>
  <c r="H77" i="24"/>
  <c r="H78" i="24"/>
  <c r="H79" i="24"/>
  <c r="H80" i="24"/>
  <c r="H81" i="24"/>
  <c r="H82" i="24"/>
  <c r="H83" i="24"/>
  <c r="H84" i="24"/>
  <c r="H85" i="24"/>
  <c r="H86" i="24"/>
  <c r="H87" i="24"/>
  <c r="H88" i="24"/>
  <c r="H89" i="24"/>
  <c r="H90" i="24"/>
  <c r="H91" i="24"/>
  <c r="H92" i="24"/>
  <c r="H93" i="24"/>
  <c r="H94" i="24"/>
  <c r="AB8" i="24"/>
  <c r="L52" i="24" s="1"/>
  <c r="AB9" i="24"/>
  <c r="L53" i="24"/>
  <c r="AB10" i="24"/>
  <c r="L54" i="24" s="1"/>
  <c r="AB11" i="24"/>
  <c r="L55" i="24"/>
  <c r="AB12" i="24"/>
  <c r="L56" i="24" s="1"/>
  <c r="AB13" i="24"/>
  <c r="L57" i="24"/>
  <c r="AB14" i="24"/>
  <c r="L58" i="24" s="1"/>
  <c r="AB15" i="24"/>
  <c r="L59" i="24"/>
  <c r="AB16" i="24"/>
  <c r="L60" i="24" s="1"/>
  <c r="AB17" i="24"/>
  <c r="L61" i="24" s="1"/>
  <c r="AB18" i="24"/>
  <c r="L62" i="24" s="1"/>
  <c r="AB19" i="24"/>
  <c r="L63" i="24"/>
  <c r="AB20" i="24"/>
  <c r="L64" i="24" s="1"/>
  <c r="AB21" i="24"/>
  <c r="L65" i="24" s="1"/>
  <c r="AB22" i="24"/>
  <c r="L66" i="24" s="1"/>
  <c r="AB23" i="24"/>
  <c r="L67" i="24"/>
  <c r="AB24" i="24"/>
  <c r="L68" i="24" s="1"/>
  <c r="AB25" i="24"/>
  <c r="L69" i="24"/>
  <c r="AB26" i="24"/>
  <c r="L70" i="24" s="1"/>
  <c r="AB27" i="24"/>
  <c r="L71" i="24"/>
  <c r="AB28" i="24"/>
  <c r="L72" i="24" s="1"/>
  <c r="AB29" i="24"/>
  <c r="L73" i="24"/>
  <c r="AB30" i="24"/>
  <c r="L74" i="24" s="1"/>
  <c r="AB31" i="24"/>
  <c r="L75" i="24"/>
  <c r="AB32" i="24"/>
  <c r="L76" i="24" s="1"/>
  <c r="AB33" i="24"/>
  <c r="L77" i="24" s="1"/>
  <c r="AB34" i="24"/>
  <c r="L78" i="24" s="1"/>
  <c r="AB35" i="24"/>
  <c r="L79" i="24"/>
  <c r="AB36" i="24"/>
  <c r="L80" i="24" s="1"/>
  <c r="AB37" i="24"/>
  <c r="L81" i="24" s="1"/>
  <c r="AB38" i="24"/>
  <c r="L82" i="24" s="1"/>
  <c r="AB39" i="24"/>
  <c r="L83" i="24"/>
  <c r="AB40" i="24"/>
  <c r="L84" i="24" s="1"/>
  <c r="AB41" i="24"/>
  <c r="L85" i="24"/>
  <c r="AB42" i="24"/>
  <c r="L86" i="24" s="1"/>
  <c r="AB43" i="24"/>
  <c r="L87" i="24"/>
  <c r="AB44" i="24"/>
  <c r="L88" i="24" s="1"/>
  <c r="AB45" i="24"/>
  <c r="L89" i="24"/>
  <c r="AB46" i="24"/>
  <c r="L90" i="24" s="1"/>
  <c r="AB47" i="24"/>
  <c r="L91" i="24"/>
  <c r="AB48" i="24"/>
  <c r="L92" i="24" s="1"/>
  <c r="AB49" i="24"/>
  <c r="L93" i="24" s="1"/>
  <c r="AB50" i="24"/>
  <c r="L94" i="24" s="1"/>
  <c r="AA2" i="24"/>
  <c r="M2" i="24"/>
  <c r="AF4" i="24"/>
  <c r="L3" i="24"/>
  <c r="C28" i="36"/>
  <c r="S28" i="36" s="1"/>
  <c r="B28" i="36"/>
  <c r="C29" i="36"/>
  <c r="B29" i="36"/>
  <c r="S29" i="36" s="1"/>
  <c r="C30" i="36"/>
  <c r="S30" i="36" s="1"/>
  <c r="B30" i="36"/>
  <c r="C31" i="36"/>
  <c r="S31" i="36" s="1"/>
  <c r="B31" i="36"/>
  <c r="C32" i="36"/>
  <c r="B32" i="36"/>
  <c r="S32" i="36" s="1"/>
  <c r="C33" i="36"/>
  <c r="B33" i="36"/>
  <c r="S33" i="36" s="1"/>
  <c r="C34" i="36"/>
  <c r="B34" i="36"/>
  <c r="S34" i="36"/>
  <c r="C35" i="36"/>
  <c r="S35" i="36" s="1"/>
  <c r="B35" i="36"/>
  <c r="C36" i="36"/>
  <c r="S36" i="36" s="1"/>
  <c r="B36" i="36"/>
  <c r="C37" i="36"/>
  <c r="B37" i="36"/>
  <c r="S37" i="36"/>
  <c r="C38" i="36"/>
  <c r="S38" i="36" s="1"/>
  <c r="B38" i="36"/>
  <c r="C39" i="36"/>
  <c r="S39" i="36" s="1"/>
  <c r="B39" i="36"/>
  <c r="C40" i="36"/>
  <c r="B40" i="36"/>
  <c r="S40" i="36"/>
  <c r="C41" i="36"/>
  <c r="B41" i="36"/>
  <c r="S41" i="36"/>
  <c r="C42" i="36"/>
  <c r="S42" i="36" s="1"/>
  <c r="B42" i="36"/>
  <c r="C43" i="36"/>
  <c r="B43" i="36"/>
  <c r="C44" i="36"/>
  <c r="S44" i="36" s="1"/>
  <c r="B44" i="36"/>
  <c r="C45" i="36"/>
  <c r="B45" i="36"/>
  <c r="S45" i="36" s="1"/>
  <c r="C46" i="36"/>
  <c r="B46" i="36"/>
  <c r="S46" i="36"/>
  <c r="C47" i="36"/>
  <c r="B47" i="36"/>
  <c r="C48" i="36"/>
  <c r="S48" i="36" s="1"/>
  <c r="B48" i="36"/>
  <c r="C49" i="36"/>
  <c r="B49" i="36"/>
  <c r="S49" i="36"/>
  <c r="C50" i="36"/>
  <c r="S50" i="36" s="1"/>
  <c r="B50" i="36"/>
  <c r="C51" i="36"/>
  <c r="S51" i="36" s="1"/>
  <c r="B51" i="36"/>
  <c r="C52" i="36"/>
  <c r="B52" i="36"/>
  <c r="S52" i="36"/>
  <c r="C53" i="36"/>
  <c r="B53" i="36"/>
  <c r="S53" i="36" s="1"/>
  <c r="C54" i="36"/>
  <c r="S54" i="36" s="1"/>
  <c r="B54" i="36"/>
  <c r="C55" i="36"/>
  <c r="B55" i="36"/>
  <c r="C56" i="36"/>
  <c r="S56" i="36" s="1"/>
  <c r="B56" i="36"/>
  <c r="C57" i="36"/>
  <c r="B57" i="36"/>
  <c r="S57" i="36" s="1"/>
  <c r="C58" i="36"/>
  <c r="B58" i="36"/>
  <c r="S58" i="36"/>
  <c r="C59" i="36"/>
  <c r="S59" i="36" s="1"/>
  <c r="B59" i="36"/>
  <c r="C60" i="36"/>
  <c r="S60" i="36" s="1"/>
  <c r="B60" i="36"/>
  <c r="C61" i="36"/>
  <c r="B61" i="36"/>
  <c r="S61" i="36" s="1"/>
  <c r="C62" i="36"/>
  <c r="S62" i="36" s="1"/>
  <c r="B62" i="36"/>
  <c r="C63" i="36"/>
  <c r="S63" i="36" s="1"/>
  <c r="B63" i="36"/>
  <c r="C64" i="36"/>
  <c r="B64" i="36"/>
  <c r="S64" i="36" s="1"/>
  <c r="C65" i="36"/>
  <c r="B65" i="36"/>
  <c r="S65" i="36" s="1"/>
  <c r="C66" i="36"/>
  <c r="B66" i="36"/>
  <c r="S66" i="36"/>
  <c r="C67" i="36"/>
  <c r="S67" i="36" s="1"/>
  <c r="B67" i="36"/>
  <c r="C68" i="36"/>
  <c r="S68" i="36" s="1"/>
  <c r="B68" i="36"/>
  <c r="C69" i="36"/>
  <c r="B69" i="36"/>
  <c r="S69" i="36"/>
  <c r="C70" i="36"/>
  <c r="S70" i="36" s="1"/>
  <c r="B70" i="36"/>
  <c r="C71" i="36"/>
  <c r="S71" i="36" s="1"/>
  <c r="B71" i="36"/>
  <c r="C72" i="36"/>
  <c r="B72" i="36"/>
  <c r="S72" i="36"/>
  <c r="C73" i="36"/>
  <c r="B73" i="36"/>
  <c r="S73" i="36"/>
  <c r="C74" i="36"/>
  <c r="B74" i="36"/>
  <c r="C75" i="36"/>
  <c r="B75" i="36"/>
  <c r="C76" i="36"/>
  <c r="B76" i="36"/>
  <c r="S76" i="36"/>
  <c r="C77" i="36"/>
  <c r="S77" i="36" s="1"/>
  <c r="B77" i="36"/>
  <c r="C78" i="36"/>
  <c r="S78" i="36" s="1"/>
  <c r="B78" i="36"/>
  <c r="C79" i="36"/>
  <c r="B79" i="36"/>
  <c r="S79" i="36" s="1"/>
  <c r="C80" i="36"/>
  <c r="S80" i="36" s="1"/>
  <c r="B80" i="36"/>
  <c r="C81" i="36"/>
  <c r="S81" i="36" s="1"/>
  <c r="B81" i="36"/>
  <c r="C82" i="36"/>
  <c r="B82" i="36"/>
  <c r="S82" i="36" s="1"/>
  <c r="C83" i="36"/>
  <c r="B83" i="36"/>
  <c r="S83" i="36" s="1"/>
  <c r="C84" i="36"/>
  <c r="B84" i="36"/>
  <c r="S84" i="36"/>
  <c r="C85" i="36"/>
  <c r="S85" i="36" s="1"/>
  <c r="B85" i="36"/>
  <c r="C86" i="36"/>
  <c r="S86" i="36" s="1"/>
  <c r="B86" i="36"/>
  <c r="C87" i="36"/>
  <c r="B87" i="36"/>
  <c r="S87" i="36"/>
  <c r="C88" i="36"/>
  <c r="S88" i="36" s="1"/>
  <c r="B88" i="36"/>
  <c r="C89" i="36"/>
  <c r="S89" i="36" s="1"/>
  <c r="B89" i="36"/>
  <c r="C90" i="36"/>
  <c r="B90" i="36"/>
  <c r="S90" i="36"/>
  <c r="C91" i="36"/>
  <c r="B91" i="36"/>
  <c r="S91" i="36"/>
  <c r="C92" i="36"/>
  <c r="S92" i="36" s="1"/>
  <c r="B92" i="36"/>
  <c r="C93" i="36"/>
  <c r="B93" i="36"/>
  <c r="C94" i="36"/>
  <c r="S94" i="36" s="1"/>
  <c r="B94" i="36"/>
  <c r="C95" i="36"/>
  <c r="B95" i="36"/>
  <c r="S95" i="36" s="1"/>
  <c r="C96" i="36"/>
  <c r="B96" i="36"/>
  <c r="S96" i="36"/>
  <c r="C97" i="36"/>
  <c r="B97" i="36"/>
  <c r="C98" i="36"/>
  <c r="S98" i="36" s="1"/>
  <c r="B98" i="36"/>
  <c r="C99" i="36"/>
  <c r="B99" i="36"/>
  <c r="S99" i="36" s="1"/>
  <c r="C100" i="36"/>
  <c r="S100" i="36" s="1"/>
  <c r="B100" i="36"/>
  <c r="C101" i="36"/>
  <c r="S101" i="36" s="1"/>
  <c r="B101" i="36"/>
  <c r="C102" i="36"/>
  <c r="B102" i="36"/>
  <c r="S102" i="36" s="1"/>
  <c r="C103" i="36"/>
  <c r="B103" i="36"/>
  <c r="S103" i="36" s="1"/>
  <c r="C104" i="36"/>
  <c r="S104" i="36" s="1"/>
  <c r="B104" i="36"/>
  <c r="C105" i="36"/>
  <c r="S105" i="36" s="1"/>
  <c r="B105" i="36"/>
  <c r="C106" i="36"/>
  <c r="S106" i="36" s="1"/>
  <c r="B106" i="36"/>
  <c r="C107" i="36"/>
  <c r="B107" i="36"/>
  <c r="S107" i="36" s="1"/>
  <c r="C108" i="36"/>
  <c r="S108" i="36" s="1"/>
  <c r="B108" i="36"/>
  <c r="C109" i="36"/>
  <c r="S109" i="36" s="1"/>
  <c r="B109" i="36"/>
  <c r="C110" i="36"/>
  <c r="S110" i="36" s="1"/>
  <c r="B110" i="36"/>
  <c r="C111" i="36"/>
  <c r="B111" i="36"/>
  <c r="S111" i="36" s="1"/>
  <c r="C112" i="36"/>
  <c r="S112" i="36" s="1"/>
  <c r="B112" i="36"/>
  <c r="C113" i="36"/>
  <c r="S113" i="36" s="1"/>
  <c r="B113" i="36"/>
  <c r="C114" i="36"/>
  <c r="S114" i="36" s="1"/>
  <c r="B114" i="36"/>
  <c r="C115" i="36"/>
  <c r="B115" i="36"/>
  <c r="S115" i="36" s="1"/>
  <c r="C116" i="36"/>
  <c r="B116" i="36"/>
  <c r="S116" i="36"/>
  <c r="C117" i="36"/>
  <c r="S117" i="36" s="1"/>
  <c r="B117" i="36"/>
  <c r="C118" i="36"/>
  <c r="S118" i="36" s="1"/>
  <c r="B118" i="36"/>
  <c r="C119" i="36"/>
  <c r="B119" i="36"/>
  <c r="C120" i="36"/>
  <c r="S120" i="36" s="1"/>
  <c r="B120" i="36"/>
  <c r="C121" i="36"/>
  <c r="B121" i="36"/>
  <c r="C122" i="36"/>
  <c r="S122" i="36" s="1"/>
  <c r="B122" i="36"/>
  <c r="C123" i="36"/>
  <c r="B123" i="36"/>
  <c r="S123" i="36" s="1"/>
  <c r="C124" i="36"/>
  <c r="B124" i="36"/>
  <c r="S124" i="36"/>
  <c r="C125" i="36"/>
  <c r="S125" i="36" s="1"/>
  <c r="B125" i="36"/>
  <c r="C126" i="36"/>
  <c r="B126" i="36"/>
  <c r="C127" i="36"/>
  <c r="B127" i="36"/>
  <c r="S127" i="36"/>
  <c r="C128" i="36"/>
  <c r="B128" i="36"/>
  <c r="C129" i="36"/>
  <c r="B129" i="36"/>
  <c r="S129" i="36"/>
  <c r="C130" i="36"/>
  <c r="B130" i="36"/>
  <c r="S130" i="36"/>
  <c r="C131" i="36"/>
  <c r="S131" i="36" s="1"/>
  <c r="B131" i="36"/>
  <c r="C132" i="36"/>
  <c r="B132" i="36"/>
  <c r="C133" i="36"/>
  <c r="S133" i="36" s="1"/>
  <c r="B133" i="36"/>
  <c r="C134" i="36"/>
  <c r="B134" i="36"/>
  <c r="S134" i="36" s="1"/>
  <c r="C135" i="36"/>
  <c r="B135" i="36"/>
  <c r="S135" i="36"/>
  <c r="C136" i="36"/>
  <c r="B136" i="36"/>
  <c r="C137" i="36"/>
  <c r="S137" i="36" s="1"/>
  <c r="B137" i="36"/>
  <c r="C138" i="36"/>
  <c r="B138" i="36"/>
  <c r="S138" i="36" s="1"/>
  <c r="C139" i="36"/>
  <c r="S139" i="36" s="1"/>
  <c r="B139" i="36"/>
  <c r="C140" i="36"/>
  <c r="S140" i="36" s="1"/>
  <c r="B140" i="36"/>
  <c r="C141" i="36"/>
  <c r="B141" i="36"/>
  <c r="S141" i="36" s="1"/>
  <c r="C142" i="36"/>
  <c r="B142" i="36"/>
  <c r="S142" i="36" s="1"/>
  <c r="C143" i="36"/>
  <c r="S143" i="36" s="1"/>
  <c r="B143" i="36"/>
  <c r="C144" i="36"/>
  <c r="S144" i="36" s="1"/>
  <c r="B144" i="36"/>
  <c r="C145" i="36"/>
  <c r="S145" i="36" s="1"/>
  <c r="B145" i="36"/>
  <c r="C146" i="36"/>
  <c r="B146" i="36"/>
  <c r="S146" i="36" s="1"/>
  <c r="C147" i="36"/>
  <c r="S147" i="36" s="1"/>
  <c r="B147" i="36"/>
  <c r="C148" i="36"/>
  <c r="S148" i="36" s="1"/>
  <c r="B148" i="36"/>
  <c r="C149" i="36"/>
  <c r="S149" i="36" s="1"/>
  <c r="B149" i="36"/>
  <c r="C150" i="36"/>
  <c r="B150" i="36"/>
  <c r="S150" i="36" s="1"/>
  <c r="C151" i="36"/>
  <c r="S151" i="36" s="1"/>
  <c r="B151" i="36"/>
  <c r="C152" i="36"/>
  <c r="S152" i="36" s="1"/>
  <c r="B152" i="36"/>
  <c r="C153" i="36"/>
  <c r="S153" i="36" s="1"/>
  <c r="B153" i="36"/>
  <c r="C154" i="36"/>
  <c r="B154" i="36"/>
  <c r="S154" i="36" s="1"/>
  <c r="C155" i="36"/>
  <c r="B155" i="36"/>
  <c r="S155" i="36"/>
  <c r="C156" i="36"/>
  <c r="S156" i="36" s="1"/>
  <c r="B156" i="36"/>
  <c r="C157" i="36"/>
  <c r="S157" i="36" s="1"/>
  <c r="B157" i="36"/>
  <c r="C158" i="36"/>
  <c r="B158" i="36"/>
  <c r="S158" i="36"/>
  <c r="C159" i="36"/>
  <c r="S159" i="36" s="1"/>
  <c r="B159" i="36"/>
  <c r="C160" i="36"/>
  <c r="S160" i="36" s="1"/>
  <c r="B160" i="36"/>
  <c r="C161" i="36"/>
  <c r="B161" i="36"/>
  <c r="S161" i="36"/>
  <c r="C162" i="36"/>
  <c r="B162" i="36"/>
  <c r="S162" i="36"/>
  <c r="C163" i="36"/>
  <c r="B163" i="36"/>
  <c r="C164" i="36"/>
  <c r="S164" i="36" s="1"/>
  <c r="B164" i="36"/>
  <c r="C165" i="36"/>
  <c r="S165" i="36" s="1"/>
  <c r="B165" i="36"/>
  <c r="C166" i="36"/>
  <c r="B166" i="36"/>
  <c r="C167" i="36"/>
  <c r="B167" i="36"/>
  <c r="C168" i="36"/>
  <c r="B168" i="36"/>
  <c r="S168" i="36"/>
  <c r="C169" i="36"/>
  <c r="B169" i="36"/>
  <c r="C170" i="36"/>
  <c r="B170" i="36"/>
  <c r="C171" i="36"/>
  <c r="B171" i="36"/>
  <c r="S171" i="36" s="1"/>
  <c r="C172" i="36"/>
  <c r="S172" i="36" s="1"/>
  <c r="B172" i="36"/>
  <c r="C173" i="36"/>
  <c r="S173" i="36" s="1"/>
  <c r="B173" i="36"/>
  <c r="C174" i="36"/>
  <c r="B174" i="36"/>
  <c r="C175" i="36"/>
  <c r="B175" i="36"/>
  <c r="C176" i="36"/>
  <c r="S176" i="36" s="1"/>
  <c r="B176" i="36"/>
  <c r="C177" i="36"/>
  <c r="B177" i="36"/>
  <c r="C178" i="36"/>
  <c r="S178" i="36" s="1"/>
  <c r="B178" i="36"/>
  <c r="C179" i="36"/>
  <c r="B179" i="36"/>
  <c r="S179" i="36"/>
  <c r="C180" i="36"/>
  <c r="B180" i="36"/>
  <c r="S180" i="36" s="1"/>
  <c r="C181" i="36"/>
  <c r="B181" i="36"/>
  <c r="C182" i="36"/>
  <c r="S182" i="36" s="1"/>
  <c r="B182" i="36"/>
  <c r="C183" i="36"/>
  <c r="B183" i="36"/>
  <c r="C184" i="36"/>
  <c r="B184" i="36"/>
  <c r="C185" i="36"/>
  <c r="B185" i="36"/>
  <c r="S185" i="36"/>
  <c r="C186" i="36"/>
  <c r="B186" i="36"/>
  <c r="C187" i="36"/>
  <c r="S187" i="36" s="1"/>
  <c r="B187" i="36"/>
  <c r="C188" i="36"/>
  <c r="B188" i="36"/>
  <c r="S188" i="36"/>
  <c r="C189" i="36"/>
  <c r="S189" i="36" s="1"/>
  <c r="B189" i="36"/>
  <c r="C190" i="36"/>
  <c r="S190" i="36" s="1"/>
  <c r="B190" i="36"/>
  <c r="C191" i="36"/>
  <c r="B191" i="36"/>
  <c r="S191" i="36"/>
  <c r="C192" i="36"/>
  <c r="B192" i="36"/>
  <c r="S192" i="36" s="1"/>
  <c r="C193" i="36"/>
  <c r="S193" i="36" s="1"/>
  <c r="B193" i="36"/>
  <c r="C194" i="36"/>
  <c r="B194" i="36"/>
  <c r="C195" i="36"/>
  <c r="S195" i="36" s="1"/>
  <c r="B195" i="36"/>
  <c r="C196" i="36"/>
  <c r="B196" i="36"/>
  <c r="S196" i="36" s="1"/>
  <c r="C197" i="36"/>
  <c r="B197" i="36"/>
  <c r="S197" i="36"/>
  <c r="C198" i="36"/>
  <c r="S198" i="36" s="1"/>
  <c r="B198" i="36"/>
  <c r="C199" i="36"/>
  <c r="S199" i="36" s="1"/>
  <c r="B199" i="36"/>
  <c r="C200" i="36"/>
  <c r="B200" i="36"/>
  <c r="S200" i="36" s="1"/>
  <c r="C201" i="36"/>
  <c r="S201" i="36" s="1"/>
  <c r="B201" i="36"/>
  <c r="C202" i="36"/>
  <c r="S202" i="36" s="1"/>
  <c r="B202" i="36"/>
  <c r="C203" i="36"/>
  <c r="B203" i="36"/>
  <c r="S203" i="36" s="1"/>
  <c r="C204" i="36"/>
  <c r="B204" i="36"/>
  <c r="C205" i="36"/>
  <c r="S205" i="36" s="1"/>
  <c r="B205" i="36"/>
  <c r="C206" i="36"/>
  <c r="B206" i="36"/>
  <c r="C207" i="36"/>
  <c r="B207" i="36"/>
  <c r="C208" i="36"/>
  <c r="S208" i="36" s="1"/>
  <c r="B208" i="36"/>
  <c r="C209" i="36"/>
  <c r="B209" i="36"/>
  <c r="S209" i="36"/>
  <c r="C210" i="36"/>
  <c r="B210" i="36"/>
  <c r="C211" i="36"/>
  <c r="S211" i="36" s="1"/>
  <c r="B211" i="36"/>
  <c r="C212" i="36"/>
  <c r="B212" i="36"/>
  <c r="C213" i="36"/>
  <c r="B213" i="36"/>
  <c r="S213" i="36"/>
  <c r="C214" i="36"/>
  <c r="B214" i="36"/>
  <c r="C215" i="36"/>
  <c r="B215" i="36"/>
  <c r="C216" i="36"/>
  <c r="B216" i="36"/>
  <c r="S216" i="36"/>
  <c r="C217" i="36"/>
  <c r="S217" i="36" s="1"/>
  <c r="B217" i="36"/>
  <c r="C218" i="36"/>
  <c r="S218" i="36" s="1"/>
  <c r="B218" i="36"/>
  <c r="C219" i="36"/>
  <c r="B219" i="36"/>
  <c r="C220" i="36"/>
  <c r="B220" i="36"/>
  <c r="C221" i="36"/>
  <c r="S221" i="36" s="1"/>
  <c r="B221" i="36"/>
  <c r="C222" i="36"/>
  <c r="B222" i="36"/>
  <c r="S222" i="36" s="1"/>
  <c r="C223" i="36"/>
  <c r="B223" i="36"/>
  <c r="C224" i="36"/>
  <c r="S224" i="36" s="1"/>
  <c r="B224" i="36"/>
  <c r="C225" i="36"/>
  <c r="S225" i="36" s="1"/>
  <c r="B225" i="36"/>
  <c r="C226" i="36"/>
  <c r="B226" i="36"/>
  <c r="C227" i="36"/>
  <c r="B227" i="36"/>
  <c r="S227" i="36"/>
  <c r="C228" i="36"/>
  <c r="S228" i="36" s="1"/>
  <c r="B228" i="36"/>
  <c r="C229" i="36"/>
  <c r="S229" i="36" s="1"/>
  <c r="B229" i="36"/>
  <c r="C230" i="36"/>
  <c r="B230" i="36"/>
  <c r="S230" i="36" s="1"/>
  <c r="C231" i="36"/>
  <c r="B231" i="36"/>
  <c r="C232" i="36"/>
  <c r="S232" i="36" s="1"/>
  <c r="B232" i="36"/>
  <c r="C233" i="36"/>
  <c r="B233" i="36"/>
  <c r="S233" i="36"/>
  <c r="C234" i="36"/>
  <c r="B234" i="36"/>
  <c r="C235" i="36"/>
  <c r="S235" i="36" s="1"/>
  <c r="B235" i="36"/>
  <c r="C236" i="36"/>
  <c r="B236" i="36"/>
  <c r="S236" i="36"/>
  <c r="C237" i="36"/>
  <c r="S237" i="36" s="1"/>
  <c r="B237" i="36"/>
  <c r="C238" i="36"/>
  <c r="S238" i="36" s="1"/>
  <c r="B238" i="36"/>
  <c r="C239" i="36"/>
  <c r="B239" i="36"/>
  <c r="S239" i="36"/>
  <c r="C240" i="36"/>
  <c r="B240" i="36"/>
  <c r="S240" i="36" s="1"/>
  <c r="C241" i="36"/>
  <c r="S241" i="36" s="1"/>
  <c r="B241" i="36"/>
  <c r="C242" i="36"/>
  <c r="B242" i="36"/>
  <c r="C243" i="36"/>
  <c r="S243" i="36" s="1"/>
  <c r="B243" i="36"/>
  <c r="C244" i="36"/>
  <c r="B244" i="36"/>
  <c r="S244" i="36" s="1"/>
  <c r="C245" i="36"/>
  <c r="B245" i="36"/>
  <c r="S245" i="36"/>
  <c r="C246" i="36"/>
  <c r="S246" i="36" s="1"/>
  <c r="B246" i="36"/>
  <c r="C247" i="36"/>
  <c r="S247" i="36" s="1"/>
  <c r="B247" i="36"/>
  <c r="C248" i="36"/>
  <c r="B248" i="36"/>
  <c r="C249" i="36"/>
  <c r="B249" i="36"/>
  <c r="C250" i="36"/>
  <c r="S250" i="36" s="1"/>
  <c r="B250" i="36"/>
  <c r="C251" i="36"/>
  <c r="B251" i="36"/>
  <c r="C252" i="36"/>
  <c r="S252" i="36" s="1"/>
  <c r="B252" i="36"/>
  <c r="C253" i="36"/>
  <c r="B253" i="36"/>
  <c r="S253" i="36" s="1"/>
  <c r="C254" i="36"/>
  <c r="B254" i="36"/>
  <c r="S254" i="36"/>
  <c r="C255" i="36"/>
  <c r="S255" i="36" s="1"/>
  <c r="B255" i="36"/>
  <c r="C256" i="36"/>
  <c r="B256" i="36"/>
  <c r="S256" i="36" s="1"/>
  <c r="C257" i="36"/>
  <c r="B257" i="36"/>
  <c r="C258" i="36"/>
  <c r="B258" i="36"/>
  <c r="C259" i="36"/>
  <c r="B259" i="36"/>
  <c r="C260" i="36"/>
  <c r="S260" i="36" s="1"/>
  <c r="B260" i="36"/>
  <c r="C261" i="36"/>
  <c r="B261" i="36"/>
  <c r="C262" i="36"/>
  <c r="S262" i="36" s="1"/>
  <c r="B262" i="36"/>
  <c r="C263" i="36"/>
  <c r="B263" i="36"/>
  <c r="C264" i="36"/>
  <c r="B264" i="36"/>
  <c r="C265" i="36"/>
  <c r="B265" i="36"/>
  <c r="S265" i="36"/>
  <c r="C266" i="36"/>
  <c r="S266" i="36" s="1"/>
  <c r="B266" i="36"/>
  <c r="C267" i="36"/>
  <c r="B267" i="36"/>
  <c r="C268" i="36"/>
  <c r="B268" i="36"/>
  <c r="C269" i="36"/>
  <c r="S269" i="36" s="1"/>
  <c r="B269" i="36"/>
  <c r="C270" i="36"/>
  <c r="S270" i="36" s="1"/>
  <c r="B270" i="36"/>
  <c r="C271" i="36"/>
  <c r="S271" i="36" s="1"/>
  <c r="B271" i="36"/>
  <c r="C272" i="36"/>
  <c r="B272" i="36"/>
  <c r="C273" i="36"/>
  <c r="B273" i="36"/>
  <c r="C274" i="36"/>
  <c r="B274" i="36"/>
  <c r="S274" i="36" s="1"/>
  <c r="C275" i="36"/>
  <c r="B275" i="36"/>
  <c r="S275" i="36"/>
  <c r="C276" i="36"/>
  <c r="S276" i="36" s="1"/>
  <c r="B276" i="36"/>
  <c r="C277" i="36"/>
  <c r="S277" i="36" s="1"/>
  <c r="B277" i="36"/>
  <c r="C278" i="36"/>
  <c r="B278" i="36"/>
  <c r="S278" i="36" s="1"/>
  <c r="C279" i="36"/>
  <c r="S279" i="36" s="1"/>
  <c r="B279" i="36"/>
  <c r="C280" i="36"/>
  <c r="S280" i="36" s="1"/>
  <c r="B280" i="36"/>
  <c r="C281" i="36"/>
  <c r="B281" i="36"/>
  <c r="S281" i="36" s="1"/>
  <c r="C282" i="36"/>
  <c r="B282" i="36"/>
  <c r="S282" i="36" s="1"/>
  <c r="C283" i="36"/>
  <c r="B283" i="36"/>
  <c r="S283" i="36"/>
  <c r="C284" i="36"/>
  <c r="S284" i="36" s="1"/>
  <c r="B284" i="36"/>
  <c r="C285" i="36"/>
  <c r="S285" i="36" s="1"/>
  <c r="B285" i="36"/>
  <c r="C286" i="36"/>
  <c r="B286" i="36"/>
  <c r="S286" i="36"/>
  <c r="C287" i="36"/>
  <c r="B287" i="36"/>
  <c r="C288" i="36"/>
  <c r="S288" i="36" s="1"/>
  <c r="B288" i="36"/>
  <c r="C289" i="36"/>
  <c r="B289" i="36"/>
  <c r="C290" i="36"/>
  <c r="B290" i="36"/>
  <c r="C291" i="36"/>
  <c r="S291" i="36" s="1"/>
  <c r="B291" i="36"/>
  <c r="C292" i="36"/>
  <c r="S292" i="36" s="1"/>
  <c r="B292" i="36"/>
  <c r="C293" i="36"/>
  <c r="B293" i="36"/>
  <c r="C294" i="36"/>
  <c r="B294" i="36"/>
  <c r="C295" i="36"/>
  <c r="B295" i="36"/>
  <c r="S295" i="36" s="1"/>
  <c r="C296" i="36"/>
  <c r="S296" i="36" s="1"/>
  <c r="B296" i="36"/>
  <c r="C297" i="36"/>
  <c r="B297" i="36"/>
  <c r="C298" i="36"/>
  <c r="B298" i="36"/>
  <c r="S298" i="36"/>
  <c r="C299" i="36"/>
  <c r="S299" i="36" s="1"/>
  <c r="B299" i="36"/>
  <c r="C300" i="36"/>
  <c r="B300" i="36"/>
  <c r="C301" i="36"/>
  <c r="B301" i="36"/>
  <c r="S301" i="36"/>
  <c r="C302" i="36"/>
  <c r="B302" i="36"/>
  <c r="C303" i="36"/>
  <c r="B303" i="36"/>
  <c r="S303" i="36" s="1"/>
  <c r="C304" i="36"/>
  <c r="S304" i="36" s="1"/>
  <c r="B304" i="36"/>
  <c r="C305" i="36"/>
  <c r="B305" i="36"/>
  <c r="S305" i="36" s="1"/>
  <c r="C306" i="36"/>
  <c r="B306" i="36"/>
  <c r="S306" i="36" s="1"/>
  <c r="C307" i="36"/>
  <c r="S307" i="36" s="1"/>
  <c r="B307" i="36"/>
  <c r="C308" i="36"/>
  <c r="B308" i="36"/>
  <c r="C309" i="36"/>
  <c r="S309" i="36" s="1"/>
  <c r="B309" i="36"/>
  <c r="C310" i="36"/>
  <c r="B310" i="36"/>
  <c r="C311" i="36"/>
  <c r="S311" i="36" s="1"/>
  <c r="B311" i="36"/>
  <c r="C312" i="36"/>
  <c r="B312" i="36"/>
  <c r="C313" i="36"/>
  <c r="B313" i="36"/>
  <c r="S313" i="36" s="1"/>
  <c r="C314" i="36"/>
  <c r="S314" i="36" s="1"/>
  <c r="B314" i="36"/>
  <c r="C315" i="36"/>
  <c r="B315" i="36"/>
  <c r="C316" i="36"/>
  <c r="B316" i="36"/>
  <c r="S316" i="36" s="1"/>
  <c r="C317" i="36"/>
  <c r="B317" i="36"/>
  <c r="S317" i="36" s="1"/>
  <c r="C318" i="36"/>
  <c r="B318" i="36"/>
  <c r="C319" i="36"/>
  <c r="B319" i="36"/>
  <c r="S319" i="36"/>
  <c r="C320" i="36"/>
  <c r="B320" i="36"/>
  <c r="C321" i="36"/>
  <c r="B321" i="36"/>
  <c r="C322" i="36"/>
  <c r="B322" i="36"/>
  <c r="C323" i="36"/>
  <c r="B323" i="36"/>
  <c r="S323" i="36" s="1"/>
  <c r="C324" i="36"/>
  <c r="B324" i="36"/>
  <c r="S324" i="36" s="1"/>
  <c r="C325" i="36"/>
  <c r="S325" i="36" s="1"/>
  <c r="B325" i="36"/>
  <c r="C326" i="36"/>
  <c r="B326" i="36"/>
  <c r="S326" i="36"/>
  <c r="C327" i="36"/>
  <c r="B327" i="36"/>
  <c r="S327" i="36"/>
  <c r="C328" i="36"/>
  <c r="S328" i="36" s="1"/>
  <c r="B328" i="36"/>
  <c r="C329" i="36"/>
  <c r="B329" i="36"/>
  <c r="C330" i="36"/>
  <c r="B330" i="36"/>
  <c r="S330" i="36"/>
  <c r="C331" i="36"/>
  <c r="B331" i="36"/>
  <c r="C332" i="36"/>
  <c r="S332" i="36" s="1"/>
  <c r="B332" i="36"/>
  <c r="C333" i="36"/>
  <c r="B333" i="36"/>
  <c r="S333" i="36" s="1"/>
  <c r="C334" i="36"/>
  <c r="S334" i="36" s="1"/>
  <c r="B334" i="36"/>
  <c r="C335" i="36"/>
  <c r="S335" i="36" s="1"/>
  <c r="B335" i="36"/>
  <c r="C336" i="36"/>
  <c r="B336" i="36"/>
  <c r="S336" i="36"/>
  <c r="C337" i="36"/>
  <c r="B337" i="36"/>
  <c r="S337" i="36" s="1"/>
  <c r="C338" i="36"/>
  <c r="B338" i="36"/>
  <c r="C339" i="36"/>
  <c r="B339" i="36"/>
  <c r="S339" i="36"/>
  <c r="C340" i="36"/>
  <c r="B340" i="36"/>
  <c r="S340" i="36" s="1"/>
  <c r="C341" i="36"/>
  <c r="B341" i="36"/>
  <c r="C342" i="36"/>
  <c r="B342" i="36"/>
  <c r="S342" i="36"/>
  <c r="C343" i="36"/>
  <c r="B343" i="36"/>
  <c r="S343" i="36" s="1"/>
  <c r="C344" i="36"/>
  <c r="S344" i="36" s="1"/>
  <c r="B344" i="36"/>
  <c r="C345" i="36"/>
  <c r="B345" i="36"/>
  <c r="S345" i="36"/>
  <c r="C346" i="36"/>
  <c r="B346" i="36"/>
  <c r="S346" i="36"/>
  <c r="C347" i="36"/>
  <c r="B347" i="36"/>
  <c r="C348" i="36"/>
  <c r="B348" i="36"/>
  <c r="S348" i="36"/>
  <c r="C349" i="36"/>
  <c r="B349" i="36"/>
  <c r="S349" i="36"/>
  <c r="C350" i="36"/>
  <c r="S350" i="36" s="1"/>
  <c r="B350" i="36"/>
  <c r="C351" i="36"/>
  <c r="B351" i="36"/>
  <c r="S351" i="36"/>
  <c r="C352" i="36"/>
  <c r="B352" i="36"/>
  <c r="S352" i="36"/>
  <c r="C353" i="36"/>
  <c r="S353" i="36" s="1"/>
  <c r="B353" i="36"/>
  <c r="C354" i="36"/>
  <c r="B354" i="36"/>
  <c r="S354" i="36"/>
  <c r="C355" i="36"/>
  <c r="B355" i="36"/>
  <c r="S355" i="36"/>
  <c r="C356" i="36"/>
  <c r="S356" i="36" s="1"/>
  <c r="B356" i="36"/>
  <c r="C357" i="36"/>
  <c r="B357" i="36"/>
  <c r="C358" i="36"/>
  <c r="S358" i="36" s="1"/>
  <c r="B358" i="36"/>
  <c r="C359" i="36"/>
  <c r="B359" i="36"/>
  <c r="S359" i="36" s="1"/>
  <c r="C360" i="36"/>
  <c r="B360" i="36"/>
  <c r="S360" i="36"/>
  <c r="C361" i="36"/>
  <c r="B361" i="36"/>
  <c r="C362" i="36"/>
  <c r="S362" i="36" s="1"/>
  <c r="B362" i="36"/>
  <c r="C363" i="36"/>
  <c r="B363" i="36"/>
  <c r="S363" i="36"/>
  <c r="C364" i="36"/>
  <c r="S364" i="36" s="1"/>
  <c r="B364" i="36"/>
  <c r="C365" i="36"/>
  <c r="S365" i="36" s="1"/>
  <c r="B365" i="36"/>
  <c r="C366" i="36"/>
  <c r="B366" i="36"/>
  <c r="S366" i="36"/>
  <c r="C367" i="36"/>
  <c r="B367" i="36"/>
  <c r="S367" i="36" s="1"/>
  <c r="C368" i="36"/>
  <c r="S368" i="36" s="1"/>
  <c r="B368" i="36"/>
  <c r="C369" i="36"/>
  <c r="B369" i="36"/>
  <c r="C370" i="36"/>
  <c r="B370" i="36"/>
  <c r="S370" i="36" s="1"/>
  <c r="C371" i="36"/>
  <c r="B371" i="36"/>
  <c r="S371" i="36" s="1"/>
  <c r="C372" i="36"/>
  <c r="B372" i="36"/>
  <c r="S372" i="36"/>
  <c r="C373" i="36"/>
  <c r="S373" i="36" s="1"/>
  <c r="B373" i="36"/>
  <c r="C374" i="36"/>
  <c r="S374" i="36" s="1"/>
  <c r="B374" i="36"/>
  <c r="C375" i="36"/>
  <c r="B375" i="36"/>
  <c r="C376" i="36"/>
  <c r="B376" i="36"/>
  <c r="C377" i="36"/>
  <c r="B377" i="36"/>
  <c r="C378" i="36"/>
  <c r="S378" i="36" s="1"/>
  <c r="B378" i="36"/>
  <c r="C379" i="36"/>
  <c r="B379" i="36"/>
  <c r="S379" i="36" s="1"/>
  <c r="C380" i="36"/>
  <c r="B380" i="36"/>
  <c r="S380" i="36" s="1"/>
  <c r="C381" i="36"/>
  <c r="B381" i="36"/>
  <c r="S381" i="36"/>
  <c r="C382" i="36"/>
  <c r="S382" i="36" s="1"/>
  <c r="B382" i="36"/>
  <c r="C383" i="36"/>
  <c r="B383" i="36"/>
  <c r="C384" i="36"/>
  <c r="S384" i="36" s="1"/>
  <c r="B384" i="36"/>
  <c r="C385" i="36"/>
  <c r="B385" i="36"/>
  <c r="C386" i="36"/>
  <c r="S386" i="36" s="1"/>
  <c r="B386" i="36"/>
  <c r="C387" i="36"/>
  <c r="S387" i="36" s="1"/>
  <c r="B387" i="36"/>
  <c r="C388" i="36"/>
  <c r="B388" i="36"/>
  <c r="C389" i="36"/>
  <c r="B389" i="36"/>
  <c r="S389" i="36"/>
  <c r="C390" i="36"/>
  <c r="B390" i="36"/>
  <c r="S390" i="36" s="1"/>
  <c r="C391" i="36"/>
  <c r="B391" i="36"/>
  <c r="S391" i="36"/>
  <c r="C392" i="36"/>
  <c r="B392" i="36"/>
  <c r="C393" i="36"/>
  <c r="S393" i="36" s="1"/>
  <c r="B393" i="36"/>
  <c r="C394" i="36"/>
  <c r="B394" i="36"/>
  <c r="S394" i="36"/>
  <c r="C395" i="36"/>
  <c r="S395" i="36" s="1"/>
  <c r="B395" i="36"/>
  <c r="C396" i="36"/>
  <c r="S396" i="36" s="1"/>
  <c r="B396" i="36"/>
  <c r="C397" i="36"/>
  <c r="B397" i="36"/>
  <c r="S397" i="36"/>
  <c r="C398" i="36"/>
  <c r="B398" i="36"/>
  <c r="S398" i="36" s="1"/>
  <c r="C399" i="36"/>
  <c r="S399" i="36" s="1"/>
  <c r="B399" i="36"/>
  <c r="C400" i="36"/>
  <c r="B400" i="36"/>
  <c r="C401" i="36"/>
  <c r="B401" i="36"/>
  <c r="C402" i="36"/>
  <c r="B402" i="36"/>
  <c r="S402" i="36" s="1"/>
  <c r="C403" i="36"/>
  <c r="B403" i="36"/>
  <c r="S403" i="36"/>
  <c r="C404" i="36"/>
  <c r="S404" i="36" s="1"/>
  <c r="B404" i="36"/>
  <c r="C405" i="36"/>
  <c r="S405" i="36" s="1"/>
  <c r="B405" i="36"/>
  <c r="C406" i="36"/>
  <c r="B406" i="36"/>
  <c r="S406" i="36" s="1"/>
  <c r="C407" i="36"/>
  <c r="S407" i="36" s="1"/>
  <c r="B407" i="36"/>
  <c r="C408" i="36"/>
  <c r="S408" i="36" s="1"/>
  <c r="B408" i="36"/>
  <c r="C409" i="36"/>
  <c r="B409" i="36"/>
  <c r="S409" i="36" s="1"/>
  <c r="C410" i="36"/>
  <c r="B410" i="36"/>
  <c r="S410" i="36" s="1"/>
  <c r="C411" i="36"/>
  <c r="B411" i="36"/>
  <c r="S411" i="36"/>
  <c r="C412" i="36"/>
  <c r="B412" i="36"/>
  <c r="C413" i="36"/>
  <c r="S413" i="36" s="1"/>
  <c r="B413" i="36"/>
  <c r="C414" i="36"/>
  <c r="B414" i="36"/>
  <c r="S414" i="36"/>
  <c r="C415" i="36"/>
  <c r="B415" i="36"/>
  <c r="S415" i="36"/>
  <c r="C416" i="36"/>
  <c r="S416" i="36" s="1"/>
  <c r="B416" i="36"/>
  <c r="C417" i="36"/>
  <c r="B417" i="36"/>
  <c r="C418" i="36"/>
  <c r="B418" i="36"/>
  <c r="C419" i="36"/>
  <c r="S419" i="36" s="1"/>
  <c r="B419" i="36"/>
  <c r="C420" i="36"/>
  <c r="B420" i="36"/>
  <c r="S420" i="36" s="1"/>
  <c r="C421" i="36"/>
  <c r="B421" i="36"/>
  <c r="S421" i="36"/>
  <c r="C422" i="36"/>
  <c r="B422" i="36"/>
  <c r="C423" i="36"/>
  <c r="S423" i="36" s="1"/>
  <c r="B423" i="36"/>
  <c r="C424" i="36"/>
  <c r="B424" i="36"/>
  <c r="S424" i="36" s="1"/>
  <c r="C425" i="36"/>
  <c r="S425" i="36" s="1"/>
  <c r="B425" i="36"/>
  <c r="C426" i="36"/>
  <c r="S426" i="36" s="1"/>
  <c r="B426" i="36"/>
  <c r="C427" i="36"/>
  <c r="B427" i="36"/>
  <c r="S427" i="36" s="1"/>
  <c r="C428" i="36"/>
  <c r="B428" i="36"/>
  <c r="S428" i="36" s="1"/>
  <c r="C429" i="36"/>
  <c r="B429" i="36"/>
  <c r="S429" i="36"/>
  <c r="C430" i="36"/>
  <c r="B430" i="36"/>
  <c r="C431" i="36"/>
  <c r="S431" i="36" s="1"/>
  <c r="B431" i="36"/>
  <c r="C432" i="36"/>
  <c r="B432" i="36"/>
  <c r="S432" i="36"/>
  <c r="C433" i="36"/>
  <c r="B433" i="36"/>
  <c r="S433" i="36"/>
  <c r="C434" i="36"/>
  <c r="S434" i="36" s="1"/>
  <c r="B434" i="36"/>
  <c r="C435" i="36"/>
  <c r="B435" i="36"/>
  <c r="S435" i="36"/>
  <c r="C436" i="36"/>
  <c r="B436" i="36"/>
  <c r="S436" i="36"/>
  <c r="C437" i="36"/>
  <c r="S437" i="36" s="1"/>
  <c r="B437" i="36"/>
  <c r="C438" i="36"/>
  <c r="B438" i="36"/>
  <c r="C439" i="36"/>
  <c r="S439" i="36" s="1"/>
  <c r="B439" i="36"/>
  <c r="C440" i="36"/>
  <c r="B440" i="36"/>
  <c r="S440" i="36" s="1"/>
  <c r="C441" i="36"/>
  <c r="B441" i="36"/>
  <c r="S441" i="36"/>
  <c r="C442" i="36"/>
  <c r="S442" i="36" s="1"/>
  <c r="B442" i="36"/>
  <c r="C443" i="36"/>
  <c r="S443" i="36" s="1"/>
  <c r="B443" i="36"/>
  <c r="C444" i="36"/>
  <c r="B444" i="36"/>
  <c r="S444" i="36"/>
  <c r="C445" i="36"/>
  <c r="S445" i="36" s="1"/>
  <c r="B445" i="36"/>
  <c r="C446" i="36"/>
  <c r="S446" i="36" s="1"/>
  <c r="B446" i="36"/>
  <c r="C447" i="36"/>
  <c r="B447" i="36"/>
  <c r="S447" i="36"/>
  <c r="C448" i="36"/>
  <c r="B448" i="36"/>
  <c r="S448" i="36" s="1"/>
  <c r="C449" i="36"/>
  <c r="S449" i="36" s="1"/>
  <c r="B449" i="36"/>
  <c r="C450" i="36"/>
  <c r="B450" i="36"/>
  <c r="C451" i="36"/>
  <c r="B451" i="36"/>
  <c r="S451" i="36"/>
  <c r="C452" i="36"/>
  <c r="B452" i="36"/>
  <c r="S452" i="36" s="1"/>
  <c r="C453" i="36"/>
  <c r="B453" i="36"/>
  <c r="S453" i="36"/>
  <c r="C454" i="36"/>
  <c r="S454" i="36" s="1"/>
  <c r="B454" i="36"/>
  <c r="C455" i="36"/>
  <c r="S455" i="36" s="1"/>
  <c r="B455" i="36"/>
  <c r="C456" i="36"/>
  <c r="B456" i="36"/>
  <c r="S456" i="36" s="1"/>
  <c r="C457" i="36"/>
  <c r="S457" i="36" s="1"/>
  <c r="B457" i="36"/>
  <c r="C458" i="36"/>
  <c r="S458" i="36" s="1"/>
  <c r="B458" i="36"/>
  <c r="C459" i="36"/>
  <c r="B459" i="36"/>
  <c r="S459" i="36"/>
  <c r="C460" i="36"/>
  <c r="B460" i="36"/>
  <c r="S460" i="36" s="1"/>
  <c r="C461" i="36"/>
  <c r="B461" i="36"/>
  <c r="S461" i="36"/>
  <c r="C462" i="36"/>
  <c r="S462" i="36" s="1"/>
  <c r="B462" i="36"/>
  <c r="C463" i="36"/>
  <c r="S463" i="36" s="1"/>
  <c r="B463" i="36"/>
  <c r="C464" i="36"/>
  <c r="B464" i="36"/>
  <c r="S464" i="36"/>
  <c r="C465" i="36"/>
  <c r="S465" i="36" s="1"/>
  <c r="B465" i="36"/>
  <c r="C466" i="36"/>
  <c r="S466" i="36" s="1"/>
  <c r="B466" i="36"/>
  <c r="C467" i="36"/>
  <c r="B467" i="36"/>
  <c r="S467" i="36"/>
  <c r="C468" i="36"/>
  <c r="B468" i="36"/>
  <c r="S468" i="36" s="1"/>
  <c r="C469" i="36"/>
  <c r="S469" i="36" s="1"/>
  <c r="B469" i="36"/>
  <c r="C470" i="36"/>
  <c r="B470" i="36"/>
  <c r="C471" i="36"/>
  <c r="S471" i="36" s="1"/>
  <c r="B471" i="36"/>
  <c r="C472" i="36"/>
  <c r="B472" i="36"/>
  <c r="S472" i="36" s="1"/>
  <c r="C473" i="36"/>
  <c r="B473" i="36"/>
  <c r="S473" i="36"/>
  <c r="C474" i="36"/>
  <c r="B474" i="36"/>
  <c r="C475" i="36"/>
  <c r="S475" i="36" s="1"/>
  <c r="B475" i="36"/>
  <c r="C476" i="36"/>
  <c r="B476" i="36"/>
  <c r="S476" i="36"/>
  <c r="C477" i="36"/>
  <c r="B477" i="36"/>
  <c r="S477" i="36"/>
  <c r="C478" i="36"/>
  <c r="S478" i="36" s="1"/>
  <c r="B478" i="36"/>
  <c r="C479" i="36"/>
  <c r="B479" i="36"/>
  <c r="S479" i="36"/>
  <c r="C480" i="36"/>
  <c r="B480" i="36"/>
  <c r="S480" i="36"/>
  <c r="C481" i="36"/>
  <c r="S481" i="36" s="1"/>
  <c r="B481" i="36"/>
  <c r="C482" i="36"/>
  <c r="B482" i="36"/>
  <c r="C483" i="36"/>
  <c r="S483" i="36" s="1"/>
  <c r="B483" i="36"/>
  <c r="C484" i="36"/>
  <c r="B484" i="36"/>
  <c r="S484" i="36" s="1"/>
  <c r="C485" i="36"/>
  <c r="B485" i="36"/>
  <c r="S485" i="36"/>
  <c r="C486" i="36"/>
  <c r="B486" i="36"/>
  <c r="C487" i="36"/>
  <c r="S487" i="36" s="1"/>
  <c r="B487" i="36"/>
  <c r="C488" i="36"/>
  <c r="B488" i="36"/>
  <c r="S488" i="36"/>
  <c r="C489" i="36"/>
  <c r="S489" i="36" s="1"/>
  <c r="B489" i="36"/>
  <c r="C490" i="36"/>
  <c r="S490" i="36" s="1"/>
  <c r="B490" i="36"/>
  <c r="C491" i="36"/>
  <c r="B491" i="36"/>
  <c r="S491" i="36" s="1"/>
  <c r="C492" i="36"/>
  <c r="B492" i="36"/>
  <c r="S492" i="36" s="1"/>
  <c r="C493" i="36"/>
  <c r="B493" i="36"/>
  <c r="S493" i="36"/>
  <c r="C494" i="36"/>
  <c r="S494" i="36" s="1"/>
  <c r="B494" i="36"/>
  <c r="C495" i="36"/>
  <c r="B495" i="36"/>
  <c r="C496" i="36"/>
  <c r="B496" i="36"/>
  <c r="S496" i="36"/>
  <c r="C497" i="36"/>
  <c r="S497" i="36" s="1"/>
  <c r="B497" i="36"/>
  <c r="C498" i="36"/>
  <c r="S498" i="36" s="1"/>
  <c r="B498" i="36"/>
  <c r="C499" i="36"/>
  <c r="B499" i="36"/>
  <c r="S499" i="36"/>
  <c r="C500" i="36"/>
  <c r="B500" i="36"/>
  <c r="C501" i="36"/>
  <c r="B501" i="36"/>
  <c r="C502" i="36"/>
  <c r="B502" i="36"/>
  <c r="S502" i="36" s="1"/>
  <c r="C503" i="36"/>
  <c r="B503" i="36"/>
  <c r="S503" i="36"/>
  <c r="C504" i="36"/>
  <c r="S504" i="36" s="1"/>
  <c r="B504" i="36"/>
  <c r="C505" i="36"/>
  <c r="S505" i="36" s="1"/>
  <c r="B505" i="36"/>
  <c r="C506" i="36"/>
  <c r="B506" i="36"/>
  <c r="S506" i="36"/>
  <c r="C507" i="36"/>
  <c r="S507" i="36" s="1"/>
  <c r="B507" i="36"/>
  <c r="C508" i="36"/>
  <c r="S508" i="36" s="1"/>
  <c r="B508" i="36"/>
  <c r="C509" i="36"/>
  <c r="B509" i="36"/>
  <c r="S509" i="36" s="1"/>
  <c r="C510" i="36"/>
  <c r="B510" i="36"/>
  <c r="S510" i="36" s="1"/>
  <c r="C511" i="36"/>
  <c r="B511" i="36"/>
  <c r="S511" i="36"/>
  <c r="C512" i="36"/>
  <c r="S512" i="36" s="1"/>
  <c r="B512" i="36"/>
  <c r="C513" i="36"/>
  <c r="B513" i="36"/>
  <c r="C514" i="36"/>
  <c r="B514" i="36"/>
  <c r="S514" i="36"/>
  <c r="C515" i="36"/>
  <c r="B515" i="36"/>
  <c r="S515" i="36"/>
  <c r="C516" i="36"/>
  <c r="S516" i="36" s="1"/>
  <c r="B516" i="36"/>
  <c r="C517" i="36"/>
  <c r="B517" i="36"/>
  <c r="S517" i="36"/>
  <c r="C518" i="36"/>
  <c r="B518" i="36"/>
  <c r="S518" i="36" s="1"/>
  <c r="C519" i="36"/>
  <c r="S519" i="36" s="1"/>
  <c r="B519" i="36"/>
  <c r="C520" i="36"/>
  <c r="B520" i="36"/>
  <c r="C521" i="36"/>
  <c r="B521" i="36"/>
  <c r="S521" i="36"/>
  <c r="C522" i="36"/>
  <c r="B522" i="36"/>
  <c r="S522" i="36" s="1"/>
  <c r="C523" i="36"/>
  <c r="B523" i="36"/>
  <c r="S523" i="36"/>
  <c r="C524" i="36"/>
  <c r="S524" i="36" s="1"/>
  <c r="B524" i="36"/>
  <c r="C525" i="36"/>
  <c r="S525" i="36" s="1"/>
  <c r="B525" i="36"/>
  <c r="C526" i="36"/>
  <c r="B526" i="36"/>
  <c r="S526" i="36"/>
  <c r="C527" i="36"/>
  <c r="S527" i="36" s="1"/>
  <c r="B527" i="36"/>
  <c r="C528" i="36"/>
  <c r="S528" i="36" s="1"/>
  <c r="B528" i="36"/>
  <c r="C529" i="36"/>
  <c r="B529" i="36"/>
  <c r="S529" i="36"/>
  <c r="C530" i="36"/>
  <c r="B530" i="36"/>
  <c r="S530" i="36" s="1"/>
  <c r="C531" i="36"/>
  <c r="S531" i="36" s="1"/>
  <c r="B531" i="36"/>
  <c r="C532" i="36"/>
  <c r="B532" i="36"/>
  <c r="C533" i="36"/>
  <c r="S533" i="36" s="1"/>
  <c r="B533" i="36"/>
  <c r="C534" i="36"/>
  <c r="B534" i="36"/>
  <c r="S534" i="36" s="1"/>
  <c r="C535" i="36"/>
  <c r="B535" i="36"/>
  <c r="S535" i="36"/>
  <c r="C536" i="36"/>
  <c r="B536" i="36"/>
  <c r="C537" i="36"/>
  <c r="S537" i="36" s="1"/>
  <c r="B537" i="36"/>
  <c r="C538" i="36"/>
  <c r="B538" i="36"/>
  <c r="S538" i="36" s="1"/>
  <c r="C539" i="36"/>
  <c r="S539" i="36" s="1"/>
  <c r="B539" i="36"/>
  <c r="C540" i="36"/>
  <c r="S540" i="36" s="1"/>
  <c r="B540" i="36"/>
  <c r="C541" i="36"/>
  <c r="B541" i="36"/>
  <c r="S541" i="36" s="1"/>
  <c r="C542" i="36"/>
  <c r="B542" i="36"/>
  <c r="S542" i="36" s="1"/>
  <c r="C27" i="36"/>
  <c r="B27" i="36"/>
  <c r="S27" i="36"/>
  <c r="P28" i="36"/>
  <c r="P29" i="36"/>
  <c r="P30" i="36"/>
  <c r="P31" i="36"/>
  <c r="P32" i="36"/>
  <c r="P33" i="36"/>
  <c r="P34" i="36"/>
  <c r="P35" i="36"/>
  <c r="P36" i="36"/>
  <c r="P37" i="36"/>
  <c r="P38" i="36"/>
  <c r="P39" i="36"/>
  <c r="P40" i="36"/>
  <c r="P41" i="36"/>
  <c r="P42" i="36"/>
  <c r="P43" i="36"/>
  <c r="P44" i="36"/>
  <c r="P45" i="36"/>
  <c r="P46" i="36"/>
  <c r="P47" i="36"/>
  <c r="P48" i="36"/>
  <c r="P49" i="36"/>
  <c r="P50" i="36"/>
  <c r="P51" i="36"/>
  <c r="P52" i="36"/>
  <c r="P53" i="36"/>
  <c r="P54" i="36"/>
  <c r="P55" i="36"/>
  <c r="P56" i="36"/>
  <c r="P57" i="36"/>
  <c r="P58" i="36"/>
  <c r="P59" i="36"/>
  <c r="P60" i="36"/>
  <c r="P61" i="36"/>
  <c r="P62" i="36"/>
  <c r="P63" i="36"/>
  <c r="P64" i="36"/>
  <c r="P65" i="36"/>
  <c r="P66" i="36"/>
  <c r="P67" i="36"/>
  <c r="P68" i="36"/>
  <c r="P69" i="36"/>
  <c r="P70" i="36"/>
  <c r="P71" i="36"/>
  <c r="P72" i="36"/>
  <c r="P73" i="36"/>
  <c r="P74" i="36"/>
  <c r="P75" i="36"/>
  <c r="P76" i="36"/>
  <c r="P77" i="36"/>
  <c r="P78" i="36"/>
  <c r="P79" i="36"/>
  <c r="P80" i="36"/>
  <c r="P81" i="36"/>
  <c r="P82" i="36"/>
  <c r="P83" i="36"/>
  <c r="P84" i="36"/>
  <c r="P85" i="36"/>
  <c r="P86" i="36"/>
  <c r="P87" i="36"/>
  <c r="P88" i="36"/>
  <c r="P89" i="36"/>
  <c r="P90" i="36"/>
  <c r="P91" i="36"/>
  <c r="P92" i="36"/>
  <c r="P93" i="36"/>
  <c r="P94" i="36"/>
  <c r="P95" i="36"/>
  <c r="P96" i="36"/>
  <c r="P97" i="36"/>
  <c r="P98" i="36"/>
  <c r="P99" i="36"/>
  <c r="P100" i="36"/>
  <c r="P101" i="36"/>
  <c r="P102" i="36"/>
  <c r="P103" i="36"/>
  <c r="P104" i="36"/>
  <c r="P105" i="36"/>
  <c r="P106" i="36"/>
  <c r="P107" i="36"/>
  <c r="P108" i="36"/>
  <c r="P109" i="36"/>
  <c r="P110" i="36"/>
  <c r="P111" i="36"/>
  <c r="P112" i="36"/>
  <c r="P113" i="36"/>
  <c r="P114" i="36"/>
  <c r="P115" i="36"/>
  <c r="P116" i="36"/>
  <c r="P117" i="36"/>
  <c r="P118" i="36"/>
  <c r="P119" i="36"/>
  <c r="P120" i="36"/>
  <c r="P121" i="36"/>
  <c r="P122" i="36"/>
  <c r="P123" i="36"/>
  <c r="P124" i="36"/>
  <c r="P125" i="36"/>
  <c r="P126" i="36"/>
  <c r="P127" i="36"/>
  <c r="P128" i="36"/>
  <c r="P129" i="36"/>
  <c r="P130" i="36"/>
  <c r="P131" i="36"/>
  <c r="P132" i="36"/>
  <c r="P133" i="36"/>
  <c r="P134" i="36"/>
  <c r="P135" i="36"/>
  <c r="P136" i="36"/>
  <c r="P137" i="36"/>
  <c r="P138" i="36"/>
  <c r="P139" i="36"/>
  <c r="P140" i="36"/>
  <c r="P141" i="36"/>
  <c r="P142" i="36"/>
  <c r="P143" i="36"/>
  <c r="P144" i="36"/>
  <c r="P145" i="36"/>
  <c r="P146" i="36"/>
  <c r="P147" i="36"/>
  <c r="P148" i="36"/>
  <c r="P149" i="36"/>
  <c r="P150" i="36"/>
  <c r="P151" i="36"/>
  <c r="P152" i="36"/>
  <c r="P153" i="36"/>
  <c r="P154" i="36"/>
  <c r="P155" i="36"/>
  <c r="P156" i="36"/>
  <c r="P157" i="36"/>
  <c r="P158" i="36"/>
  <c r="P159" i="36"/>
  <c r="P160" i="36"/>
  <c r="P161" i="36"/>
  <c r="P162" i="36"/>
  <c r="P163" i="36"/>
  <c r="P164" i="36"/>
  <c r="P165" i="36"/>
  <c r="P166" i="36"/>
  <c r="P167" i="36"/>
  <c r="P168" i="36"/>
  <c r="P169" i="36"/>
  <c r="P170" i="36"/>
  <c r="P171" i="36"/>
  <c r="P172" i="36"/>
  <c r="P173" i="36"/>
  <c r="P174" i="36"/>
  <c r="P175" i="36"/>
  <c r="P176" i="36"/>
  <c r="P177" i="36"/>
  <c r="P178" i="36"/>
  <c r="P179" i="36"/>
  <c r="P180" i="36"/>
  <c r="P181" i="36"/>
  <c r="P182" i="36"/>
  <c r="P183" i="36"/>
  <c r="P184" i="36"/>
  <c r="P185" i="36"/>
  <c r="P186" i="36"/>
  <c r="P187" i="36"/>
  <c r="P188" i="36"/>
  <c r="P189" i="36"/>
  <c r="P190" i="36"/>
  <c r="P191" i="36"/>
  <c r="P192" i="36"/>
  <c r="P193" i="36"/>
  <c r="P194" i="36"/>
  <c r="P195" i="36"/>
  <c r="P196" i="36"/>
  <c r="P197" i="36"/>
  <c r="P198" i="36"/>
  <c r="P199" i="36"/>
  <c r="P200" i="36"/>
  <c r="P201" i="36"/>
  <c r="P202" i="36"/>
  <c r="P203" i="36"/>
  <c r="P204" i="36"/>
  <c r="P205" i="36"/>
  <c r="P206" i="36"/>
  <c r="P207" i="36"/>
  <c r="P208" i="36"/>
  <c r="P209" i="36"/>
  <c r="P210" i="36"/>
  <c r="P211" i="36"/>
  <c r="P212" i="36"/>
  <c r="P213" i="36"/>
  <c r="P214" i="36"/>
  <c r="P215" i="36"/>
  <c r="P216" i="36"/>
  <c r="P217" i="36"/>
  <c r="P218" i="36"/>
  <c r="P219" i="36"/>
  <c r="P220" i="36"/>
  <c r="P221" i="36"/>
  <c r="P222" i="36"/>
  <c r="P223" i="36"/>
  <c r="P224" i="36"/>
  <c r="P225" i="36"/>
  <c r="P226" i="36"/>
  <c r="P227" i="36"/>
  <c r="P228" i="36"/>
  <c r="P229" i="36"/>
  <c r="P230" i="36"/>
  <c r="P231" i="36"/>
  <c r="P232" i="36"/>
  <c r="P233" i="36"/>
  <c r="P234" i="36"/>
  <c r="P235" i="36"/>
  <c r="P236" i="36"/>
  <c r="P237" i="36"/>
  <c r="P238" i="36"/>
  <c r="P239" i="36"/>
  <c r="P240" i="36"/>
  <c r="P241" i="36"/>
  <c r="P242" i="36"/>
  <c r="P243" i="36"/>
  <c r="P244" i="36"/>
  <c r="P245" i="36"/>
  <c r="P246" i="36"/>
  <c r="P247" i="36"/>
  <c r="P248" i="36"/>
  <c r="P249" i="36"/>
  <c r="P250" i="36"/>
  <c r="P251" i="36"/>
  <c r="P252" i="36"/>
  <c r="P253" i="36"/>
  <c r="P254" i="36"/>
  <c r="P255" i="36"/>
  <c r="P256" i="36"/>
  <c r="P257" i="36"/>
  <c r="P258" i="36"/>
  <c r="P259" i="36"/>
  <c r="P260" i="36"/>
  <c r="P261" i="36"/>
  <c r="P262" i="36"/>
  <c r="P263" i="36"/>
  <c r="P264" i="36"/>
  <c r="P265" i="36"/>
  <c r="P266" i="36"/>
  <c r="P267" i="36"/>
  <c r="P268" i="36"/>
  <c r="P269" i="36"/>
  <c r="P270" i="36"/>
  <c r="P271" i="36"/>
  <c r="P272" i="36"/>
  <c r="P273" i="36"/>
  <c r="P274" i="36"/>
  <c r="P275" i="36"/>
  <c r="P276" i="36"/>
  <c r="P277" i="36"/>
  <c r="P278" i="36"/>
  <c r="P279" i="36"/>
  <c r="P280" i="36"/>
  <c r="P281" i="36"/>
  <c r="P282" i="36"/>
  <c r="P283" i="36"/>
  <c r="P284" i="36"/>
  <c r="P285" i="36"/>
  <c r="P286" i="36"/>
  <c r="P287" i="36"/>
  <c r="P288" i="36"/>
  <c r="P289" i="36"/>
  <c r="P290" i="36"/>
  <c r="P291" i="36"/>
  <c r="P292" i="36"/>
  <c r="P293" i="36"/>
  <c r="P294" i="36"/>
  <c r="P295" i="36"/>
  <c r="P296" i="36"/>
  <c r="P297" i="36"/>
  <c r="P298" i="36"/>
  <c r="P299" i="36"/>
  <c r="P300" i="36"/>
  <c r="P301" i="36"/>
  <c r="P302" i="36"/>
  <c r="P303" i="36"/>
  <c r="P304" i="36"/>
  <c r="P305" i="36"/>
  <c r="P306" i="36"/>
  <c r="P307" i="36"/>
  <c r="P308" i="36"/>
  <c r="P309" i="36"/>
  <c r="P310" i="36"/>
  <c r="P311" i="36"/>
  <c r="P312" i="36"/>
  <c r="P313" i="36"/>
  <c r="P314" i="36"/>
  <c r="P315" i="36"/>
  <c r="P316" i="36"/>
  <c r="P317" i="36"/>
  <c r="P318" i="36"/>
  <c r="P319" i="36"/>
  <c r="P320" i="36"/>
  <c r="P321" i="36"/>
  <c r="P322" i="36"/>
  <c r="P323" i="36"/>
  <c r="P324" i="36"/>
  <c r="P325" i="36"/>
  <c r="P326" i="36"/>
  <c r="P327" i="36"/>
  <c r="P328" i="36"/>
  <c r="P329" i="36"/>
  <c r="P330" i="36"/>
  <c r="P331" i="36"/>
  <c r="P332" i="36"/>
  <c r="P333" i="36"/>
  <c r="P334" i="36"/>
  <c r="P335" i="36"/>
  <c r="P336" i="36"/>
  <c r="P337" i="36"/>
  <c r="P338" i="36"/>
  <c r="P339" i="36"/>
  <c r="P340" i="36"/>
  <c r="P341" i="36"/>
  <c r="P342" i="36"/>
  <c r="P343" i="36"/>
  <c r="P344" i="36"/>
  <c r="P345" i="36"/>
  <c r="P346" i="36"/>
  <c r="P347" i="36"/>
  <c r="P348" i="36"/>
  <c r="P349" i="36"/>
  <c r="P350" i="36"/>
  <c r="P351" i="36"/>
  <c r="P352" i="36"/>
  <c r="P353" i="36"/>
  <c r="P354" i="36"/>
  <c r="P355" i="36"/>
  <c r="P356" i="36"/>
  <c r="P357" i="36"/>
  <c r="P358" i="36"/>
  <c r="P359" i="36"/>
  <c r="P360" i="36"/>
  <c r="P361" i="36"/>
  <c r="P362" i="36"/>
  <c r="P363" i="36"/>
  <c r="P364" i="36"/>
  <c r="P365" i="36"/>
  <c r="P366" i="36"/>
  <c r="P367" i="36"/>
  <c r="P368" i="36"/>
  <c r="P369" i="36"/>
  <c r="P370" i="36"/>
  <c r="P371" i="36"/>
  <c r="P372" i="36"/>
  <c r="P373" i="36"/>
  <c r="P374" i="36"/>
  <c r="P375" i="36"/>
  <c r="P376" i="36"/>
  <c r="P377" i="36"/>
  <c r="P378" i="36"/>
  <c r="P379" i="36"/>
  <c r="P380" i="36"/>
  <c r="P381" i="36"/>
  <c r="P382" i="36"/>
  <c r="P383" i="36"/>
  <c r="P384" i="36"/>
  <c r="P385" i="36"/>
  <c r="P386" i="36"/>
  <c r="P387" i="36"/>
  <c r="P388" i="36"/>
  <c r="P389" i="36"/>
  <c r="P390" i="36"/>
  <c r="P391" i="36"/>
  <c r="P392" i="36"/>
  <c r="P393" i="36"/>
  <c r="P394" i="36"/>
  <c r="P395" i="36"/>
  <c r="P396" i="36"/>
  <c r="P397" i="36"/>
  <c r="P398" i="36"/>
  <c r="P399" i="36"/>
  <c r="P400" i="36"/>
  <c r="P401" i="36"/>
  <c r="P402" i="36"/>
  <c r="P403" i="36"/>
  <c r="P404" i="36"/>
  <c r="P405" i="36"/>
  <c r="P406" i="36"/>
  <c r="P407" i="36"/>
  <c r="P408" i="36"/>
  <c r="P409" i="36"/>
  <c r="P410" i="36"/>
  <c r="P411" i="36"/>
  <c r="P412" i="36"/>
  <c r="P413" i="36"/>
  <c r="P414" i="36"/>
  <c r="P415" i="36"/>
  <c r="P416" i="36"/>
  <c r="P417" i="36"/>
  <c r="P418" i="36"/>
  <c r="P419" i="36"/>
  <c r="P420" i="36"/>
  <c r="P421" i="36"/>
  <c r="P422" i="36"/>
  <c r="P423" i="36"/>
  <c r="P424" i="36"/>
  <c r="P425" i="36"/>
  <c r="P426" i="36"/>
  <c r="P427" i="36"/>
  <c r="P428" i="36"/>
  <c r="P429" i="36"/>
  <c r="P430" i="36"/>
  <c r="P431" i="36"/>
  <c r="P432" i="36"/>
  <c r="P433" i="36"/>
  <c r="P434" i="36"/>
  <c r="P435" i="36"/>
  <c r="P436" i="36"/>
  <c r="P437" i="36"/>
  <c r="P438" i="36"/>
  <c r="P439" i="36"/>
  <c r="P440" i="36"/>
  <c r="P441" i="36"/>
  <c r="P442" i="36"/>
  <c r="P443" i="36"/>
  <c r="P444" i="36"/>
  <c r="P445" i="36"/>
  <c r="P446" i="36"/>
  <c r="P447" i="36"/>
  <c r="P448" i="36"/>
  <c r="P449" i="36"/>
  <c r="P450" i="36"/>
  <c r="P451" i="36"/>
  <c r="P452" i="36"/>
  <c r="P453" i="36"/>
  <c r="P454" i="36"/>
  <c r="P455" i="36"/>
  <c r="P456" i="36"/>
  <c r="P457" i="36"/>
  <c r="P458" i="36"/>
  <c r="P459" i="36"/>
  <c r="P460" i="36"/>
  <c r="P461" i="36"/>
  <c r="P462" i="36"/>
  <c r="P463" i="36"/>
  <c r="P464" i="36"/>
  <c r="P465" i="36"/>
  <c r="P466" i="36"/>
  <c r="P467" i="36"/>
  <c r="P468" i="36"/>
  <c r="P469" i="36"/>
  <c r="P470" i="36"/>
  <c r="P471" i="36"/>
  <c r="P472" i="36"/>
  <c r="P473" i="36"/>
  <c r="P474" i="36"/>
  <c r="P475" i="36"/>
  <c r="P476" i="36"/>
  <c r="P477" i="36"/>
  <c r="P478" i="36"/>
  <c r="P479" i="36"/>
  <c r="P480" i="36"/>
  <c r="P481" i="36"/>
  <c r="P482" i="36"/>
  <c r="P483" i="36"/>
  <c r="P484" i="36"/>
  <c r="P485" i="36"/>
  <c r="P486" i="36"/>
  <c r="P487" i="36"/>
  <c r="P488" i="36"/>
  <c r="P489" i="36"/>
  <c r="P490" i="36"/>
  <c r="P491" i="36"/>
  <c r="P492" i="36"/>
  <c r="P493" i="36"/>
  <c r="P494" i="36"/>
  <c r="P495" i="36"/>
  <c r="P496" i="36"/>
  <c r="P497" i="36"/>
  <c r="P498" i="36"/>
  <c r="P499" i="36"/>
  <c r="P500" i="36"/>
  <c r="P501" i="36"/>
  <c r="P502" i="36"/>
  <c r="P503" i="36"/>
  <c r="P504" i="36"/>
  <c r="P505" i="36"/>
  <c r="P506" i="36"/>
  <c r="P507" i="36"/>
  <c r="P508" i="36"/>
  <c r="P509" i="36"/>
  <c r="P510" i="36"/>
  <c r="P511" i="36"/>
  <c r="P512" i="36"/>
  <c r="P513" i="36"/>
  <c r="P514" i="36"/>
  <c r="P515" i="36"/>
  <c r="P516" i="36"/>
  <c r="P517" i="36"/>
  <c r="P518" i="36"/>
  <c r="P519" i="36"/>
  <c r="P520" i="36"/>
  <c r="P521" i="36"/>
  <c r="P522" i="36"/>
  <c r="P523" i="36"/>
  <c r="P524" i="36"/>
  <c r="P525" i="36"/>
  <c r="P526" i="36"/>
  <c r="P527" i="36"/>
  <c r="P528" i="36"/>
  <c r="P529" i="36"/>
  <c r="P530" i="36"/>
  <c r="P531" i="36"/>
  <c r="P532" i="36"/>
  <c r="P533" i="36"/>
  <c r="P534" i="36"/>
  <c r="P535" i="36"/>
  <c r="P536" i="36"/>
  <c r="P537" i="36"/>
  <c r="P538" i="36"/>
  <c r="P539" i="36"/>
  <c r="P540" i="36"/>
  <c r="P541" i="36"/>
  <c r="P542" i="36"/>
  <c r="P27" i="36"/>
  <c r="R27" i="36"/>
  <c r="R501" i="36"/>
  <c r="R502" i="36"/>
  <c r="R503" i="36"/>
  <c r="R504" i="36"/>
  <c r="R505" i="36"/>
  <c r="R506" i="36"/>
  <c r="R507" i="36"/>
  <c r="R508" i="36"/>
  <c r="R509" i="36"/>
  <c r="R510" i="36"/>
  <c r="R511" i="36"/>
  <c r="R512" i="36"/>
  <c r="R513" i="36"/>
  <c r="R514" i="36"/>
  <c r="R515" i="36"/>
  <c r="R516" i="36"/>
  <c r="R517" i="36"/>
  <c r="R518" i="36"/>
  <c r="R519" i="36"/>
  <c r="R520" i="36"/>
  <c r="R521" i="36"/>
  <c r="R522" i="36"/>
  <c r="R523" i="36"/>
  <c r="R524" i="36"/>
  <c r="R525" i="36"/>
  <c r="R526" i="36"/>
  <c r="R527" i="36"/>
  <c r="R528" i="36"/>
  <c r="R529" i="36"/>
  <c r="R530" i="36"/>
  <c r="R531" i="36"/>
  <c r="R532" i="36"/>
  <c r="R533" i="36"/>
  <c r="R534" i="36"/>
  <c r="R535" i="36"/>
  <c r="R536" i="36"/>
  <c r="R537" i="36"/>
  <c r="R538" i="36"/>
  <c r="R539" i="36"/>
  <c r="R540" i="36"/>
  <c r="R541" i="36"/>
  <c r="R542" i="36"/>
  <c r="R500" i="36"/>
  <c r="R458" i="36"/>
  <c r="R459" i="36"/>
  <c r="R460" i="36"/>
  <c r="R461" i="36"/>
  <c r="R462" i="36"/>
  <c r="R463" i="36"/>
  <c r="R464" i="36"/>
  <c r="R465" i="36"/>
  <c r="R466" i="36"/>
  <c r="R467" i="36"/>
  <c r="R468" i="36"/>
  <c r="R469" i="36"/>
  <c r="R470" i="36"/>
  <c r="R471" i="36"/>
  <c r="R472" i="36"/>
  <c r="R473" i="36"/>
  <c r="R474" i="36"/>
  <c r="R475" i="36"/>
  <c r="R476" i="36"/>
  <c r="R477" i="36"/>
  <c r="R478" i="36"/>
  <c r="R479" i="36"/>
  <c r="R480" i="36"/>
  <c r="R481" i="36"/>
  <c r="R482" i="36"/>
  <c r="R483" i="36"/>
  <c r="R484" i="36"/>
  <c r="R485" i="36"/>
  <c r="R486" i="36"/>
  <c r="R487" i="36"/>
  <c r="R488" i="36"/>
  <c r="R489" i="36"/>
  <c r="R490" i="36"/>
  <c r="R491" i="36"/>
  <c r="R492" i="36"/>
  <c r="R493" i="36"/>
  <c r="R494" i="36"/>
  <c r="R495" i="36"/>
  <c r="R496" i="36"/>
  <c r="R497" i="36"/>
  <c r="R498" i="36"/>
  <c r="R499" i="36"/>
  <c r="R457" i="36"/>
  <c r="R415" i="36"/>
  <c r="R416" i="36"/>
  <c r="R417" i="36"/>
  <c r="R418" i="36"/>
  <c r="R419" i="36"/>
  <c r="R420" i="36"/>
  <c r="R421" i="36"/>
  <c r="R422" i="36"/>
  <c r="R423" i="36"/>
  <c r="R424" i="36"/>
  <c r="R425" i="36"/>
  <c r="R426" i="36"/>
  <c r="R427" i="36"/>
  <c r="R428" i="36"/>
  <c r="R429" i="36"/>
  <c r="R430" i="36"/>
  <c r="R431" i="36"/>
  <c r="R432" i="36"/>
  <c r="R433" i="36"/>
  <c r="R434" i="36"/>
  <c r="R435" i="36"/>
  <c r="R436" i="36"/>
  <c r="R437" i="36"/>
  <c r="R438" i="36"/>
  <c r="R439" i="36"/>
  <c r="R440" i="36"/>
  <c r="R441" i="36"/>
  <c r="R442" i="36"/>
  <c r="R443" i="36"/>
  <c r="R444" i="36"/>
  <c r="R445" i="36"/>
  <c r="R446" i="36"/>
  <c r="R447" i="36"/>
  <c r="R448" i="36"/>
  <c r="R449" i="36"/>
  <c r="R450" i="36"/>
  <c r="R451" i="36"/>
  <c r="R452" i="36"/>
  <c r="R453" i="36"/>
  <c r="R454" i="36"/>
  <c r="R455" i="36"/>
  <c r="R456" i="36"/>
  <c r="R414" i="36"/>
  <c r="R372" i="36"/>
  <c r="R373" i="36"/>
  <c r="R374" i="36"/>
  <c r="R375" i="36"/>
  <c r="R376" i="36"/>
  <c r="R377" i="36"/>
  <c r="R378" i="36"/>
  <c r="R379" i="36"/>
  <c r="R380" i="36"/>
  <c r="R381" i="36"/>
  <c r="R382" i="36"/>
  <c r="R383" i="36"/>
  <c r="R384" i="36"/>
  <c r="R385" i="36"/>
  <c r="R386" i="36"/>
  <c r="R387" i="36"/>
  <c r="R388" i="36"/>
  <c r="R389" i="36"/>
  <c r="R390" i="36"/>
  <c r="R391" i="36"/>
  <c r="R392" i="36"/>
  <c r="R393" i="36"/>
  <c r="R394" i="36"/>
  <c r="R395" i="36"/>
  <c r="R396" i="36"/>
  <c r="R397" i="36"/>
  <c r="R398" i="36"/>
  <c r="R399" i="36"/>
  <c r="R400" i="36"/>
  <c r="R401" i="36"/>
  <c r="R402" i="36"/>
  <c r="R403" i="36"/>
  <c r="R404" i="36"/>
  <c r="R405" i="36"/>
  <c r="R406" i="36"/>
  <c r="R407" i="36"/>
  <c r="R408" i="36"/>
  <c r="R409" i="36"/>
  <c r="R410" i="36"/>
  <c r="R411" i="36"/>
  <c r="R412" i="36"/>
  <c r="R413" i="36"/>
  <c r="R371" i="36"/>
  <c r="R329" i="36"/>
  <c r="R330" i="36"/>
  <c r="R331" i="36"/>
  <c r="R332" i="36"/>
  <c r="R333" i="36"/>
  <c r="R334" i="36"/>
  <c r="R335" i="36"/>
  <c r="R336" i="36"/>
  <c r="R337" i="36"/>
  <c r="R338" i="36"/>
  <c r="R339" i="36"/>
  <c r="R340" i="36"/>
  <c r="R341" i="36"/>
  <c r="R342" i="36"/>
  <c r="R343" i="36"/>
  <c r="R344" i="36"/>
  <c r="R345" i="36"/>
  <c r="R346" i="36"/>
  <c r="R347" i="36"/>
  <c r="R348" i="36"/>
  <c r="R349" i="36"/>
  <c r="R350" i="36"/>
  <c r="R351" i="36"/>
  <c r="R352" i="36"/>
  <c r="R353" i="36"/>
  <c r="R354" i="36"/>
  <c r="R355" i="36"/>
  <c r="R356" i="36"/>
  <c r="R357" i="36"/>
  <c r="R358" i="36"/>
  <c r="R359" i="36"/>
  <c r="R360" i="36"/>
  <c r="R361" i="36"/>
  <c r="R362" i="36"/>
  <c r="R363" i="36"/>
  <c r="R364" i="36"/>
  <c r="R365" i="36"/>
  <c r="R366" i="36"/>
  <c r="R367" i="36"/>
  <c r="R368" i="36"/>
  <c r="R369" i="36"/>
  <c r="R370" i="36"/>
  <c r="R328" i="36"/>
  <c r="R286" i="36"/>
  <c r="R287" i="36"/>
  <c r="R288" i="36"/>
  <c r="R289" i="36"/>
  <c r="R290" i="36"/>
  <c r="R291" i="36"/>
  <c r="R292" i="36"/>
  <c r="R293" i="36"/>
  <c r="R294" i="36"/>
  <c r="R295" i="36"/>
  <c r="R296" i="36"/>
  <c r="R297" i="36"/>
  <c r="R298" i="36"/>
  <c r="R299" i="36"/>
  <c r="R300" i="36"/>
  <c r="R301" i="36"/>
  <c r="R302" i="36"/>
  <c r="R303" i="36"/>
  <c r="R304" i="36"/>
  <c r="R305" i="36"/>
  <c r="R306" i="36"/>
  <c r="R307" i="36"/>
  <c r="R308" i="36"/>
  <c r="R309" i="36"/>
  <c r="R310" i="36"/>
  <c r="R311" i="36"/>
  <c r="R312" i="36"/>
  <c r="R313" i="36"/>
  <c r="R314" i="36"/>
  <c r="R315" i="36"/>
  <c r="R316" i="36"/>
  <c r="R317" i="36"/>
  <c r="R318" i="36"/>
  <c r="R319" i="36"/>
  <c r="R320" i="36"/>
  <c r="R321" i="36"/>
  <c r="R322" i="36"/>
  <c r="R323" i="36"/>
  <c r="R324" i="36"/>
  <c r="R325" i="36"/>
  <c r="R326" i="36"/>
  <c r="R327" i="36"/>
  <c r="R285" i="36"/>
  <c r="R243" i="36"/>
  <c r="R244" i="36"/>
  <c r="R245" i="36"/>
  <c r="R246" i="36"/>
  <c r="R247" i="36"/>
  <c r="R248" i="36"/>
  <c r="R249" i="36"/>
  <c r="R250" i="36"/>
  <c r="R251" i="36"/>
  <c r="R252" i="36"/>
  <c r="R253" i="36"/>
  <c r="R254" i="36"/>
  <c r="R255" i="36"/>
  <c r="R256" i="36"/>
  <c r="R257" i="36"/>
  <c r="R258" i="36"/>
  <c r="R259" i="36"/>
  <c r="R260" i="36"/>
  <c r="R261" i="36"/>
  <c r="R262" i="36"/>
  <c r="R263" i="36"/>
  <c r="R264" i="36"/>
  <c r="R265" i="36"/>
  <c r="R266" i="36"/>
  <c r="R267" i="36"/>
  <c r="R268" i="36"/>
  <c r="R269" i="36"/>
  <c r="R270" i="36"/>
  <c r="R271" i="36"/>
  <c r="R272" i="36"/>
  <c r="R273" i="36"/>
  <c r="R274" i="36"/>
  <c r="R275" i="36"/>
  <c r="R276" i="36"/>
  <c r="R277" i="36"/>
  <c r="R278" i="36"/>
  <c r="R279" i="36"/>
  <c r="R280" i="36"/>
  <c r="R281" i="36"/>
  <c r="R282" i="36"/>
  <c r="R283" i="36"/>
  <c r="R284" i="36"/>
  <c r="R242" i="36"/>
  <c r="R200" i="36"/>
  <c r="R201" i="36"/>
  <c r="R202" i="36"/>
  <c r="R203" i="36"/>
  <c r="R204" i="36"/>
  <c r="R205" i="36"/>
  <c r="R206" i="36"/>
  <c r="R207" i="36"/>
  <c r="R208" i="36"/>
  <c r="R209" i="36"/>
  <c r="R210" i="36"/>
  <c r="R211" i="36"/>
  <c r="R212" i="36"/>
  <c r="R213" i="36"/>
  <c r="R214" i="36"/>
  <c r="R215" i="36"/>
  <c r="R216" i="36"/>
  <c r="R217" i="36"/>
  <c r="R218" i="36"/>
  <c r="R219" i="36"/>
  <c r="R220" i="36"/>
  <c r="R221" i="36"/>
  <c r="R222" i="36"/>
  <c r="R223" i="36"/>
  <c r="R224" i="36"/>
  <c r="R225" i="36"/>
  <c r="R226" i="36"/>
  <c r="R227" i="36"/>
  <c r="R228" i="36"/>
  <c r="R229" i="36"/>
  <c r="R230" i="36"/>
  <c r="R231" i="36"/>
  <c r="R232" i="36"/>
  <c r="R233" i="36"/>
  <c r="R234" i="36"/>
  <c r="R235" i="36"/>
  <c r="R236" i="36"/>
  <c r="R237" i="36"/>
  <c r="R238" i="36"/>
  <c r="R239" i="36"/>
  <c r="R240" i="36"/>
  <c r="R241" i="36"/>
  <c r="R199" i="36"/>
  <c r="R157" i="36"/>
  <c r="R158" i="36"/>
  <c r="R159" i="36"/>
  <c r="R160" i="36"/>
  <c r="R161" i="36"/>
  <c r="R162" i="36"/>
  <c r="R163" i="36"/>
  <c r="R164" i="36"/>
  <c r="R165" i="36"/>
  <c r="R166" i="36"/>
  <c r="R167" i="36"/>
  <c r="R168" i="36"/>
  <c r="R169" i="36"/>
  <c r="R170" i="36"/>
  <c r="R171" i="36"/>
  <c r="R172" i="36"/>
  <c r="R173" i="36"/>
  <c r="R174" i="36"/>
  <c r="R175" i="36"/>
  <c r="R176" i="36"/>
  <c r="R177" i="36"/>
  <c r="R178" i="36"/>
  <c r="R179" i="36"/>
  <c r="R180" i="36"/>
  <c r="R181" i="36"/>
  <c r="R182" i="36"/>
  <c r="R183" i="36"/>
  <c r="R184" i="36"/>
  <c r="R185" i="36"/>
  <c r="R186" i="36"/>
  <c r="R187" i="36"/>
  <c r="R188" i="36"/>
  <c r="R189" i="36"/>
  <c r="R190" i="36"/>
  <c r="R191" i="36"/>
  <c r="R192" i="36"/>
  <c r="R193" i="36"/>
  <c r="R194" i="36"/>
  <c r="R195" i="36"/>
  <c r="R196" i="36"/>
  <c r="R197" i="36"/>
  <c r="R198" i="36"/>
  <c r="R156" i="36"/>
  <c r="R114" i="36"/>
  <c r="R115" i="36"/>
  <c r="R116" i="36"/>
  <c r="R117" i="36"/>
  <c r="R118" i="36"/>
  <c r="R119" i="36"/>
  <c r="R120" i="36"/>
  <c r="R121" i="36"/>
  <c r="R122" i="36"/>
  <c r="R123" i="36"/>
  <c r="R124" i="36"/>
  <c r="R125" i="36"/>
  <c r="R126" i="36"/>
  <c r="R127" i="36"/>
  <c r="R128" i="36"/>
  <c r="R129" i="36"/>
  <c r="R130" i="36"/>
  <c r="R131" i="36"/>
  <c r="R132" i="36"/>
  <c r="R133" i="36"/>
  <c r="R134" i="36"/>
  <c r="R135" i="36"/>
  <c r="R136" i="36"/>
  <c r="R137" i="36"/>
  <c r="R138" i="36"/>
  <c r="R139" i="36"/>
  <c r="R140" i="36"/>
  <c r="R141" i="36"/>
  <c r="R142" i="36"/>
  <c r="R143" i="36"/>
  <c r="R144" i="36"/>
  <c r="R145" i="36"/>
  <c r="R146" i="36"/>
  <c r="R147" i="36"/>
  <c r="R148" i="36"/>
  <c r="R149" i="36"/>
  <c r="R150" i="36"/>
  <c r="R151" i="36"/>
  <c r="R152" i="36"/>
  <c r="R153" i="36"/>
  <c r="R154" i="36"/>
  <c r="R155" i="36"/>
  <c r="R113" i="36"/>
  <c r="R71" i="36"/>
  <c r="R72" i="36"/>
  <c r="R73" i="36"/>
  <c r="R74" i="36"/>
  <c r="R75" i="36"/>
  <c r="R76" i="36"/>
  <c r="R77" i="36"/>
  <c r="R78" i="36"/>
  <c r="R79" i="36"/>
  <c r="R80" i="36"/>
  <c r="R81" i="36"/>
  <c r="R82" i="36"/>
  <c r="R83" i="36"/>
  <c r="R84" i="36"/>
  <c r="R85" i="36"/>
  <c r="R86" i="36"/>
  <c r="R87" i="36"/>
  <c r="R88" i="36"/>
  <c r="R89" i="36"/>
  <c r="R90" i="36"/>
  <c r="R91" i="36"/>
  <c r="R92" i="36"/>
  <c r="R93" i="36"/>
  <c r="R94" i="36"/>
  <c r="R95" i="36"/>
  <c r="R96" i="36"/>
  <c r="R97" i="36"/>
  <c r="R98" i="36"/>
  <c r="R99" i="36"/>
  <c r="R100" i="36"/>
  <c r="R101" i="36"/>
  <c r="R102" i="36"/>
  <c r="R103" i="36"/>
  <c r="R104" i="36"/>
  <c r="R105" i="36"/>
  <c r="R106" i="36"/>
  <c r="R107" i="36"/>
  <c r="R108" i="36"/>
  <c r="R109" i="36"/>
  <c r="R110" i="36"/>
  <c r="R111" i="36"/>
  <c r="R112" i="36"/>
  <c r="R70" i="36"/>
  <c r="R28" i="36"/>
  <c r="R29" i="36"/>
  <c r="R30" i="36"/>
  <c r="R31" i="36"/>
  <c r="R32" i="36"/>
  <c r="R33" i="36"/>
  <c r="R34" i="36"/>
  <c r="R35" i="36"/>
  <c r="R36" i="36"/>
  <c r="R37" i="36"/>
  <c r="R38" i="36"/>
  <c r="R39" i="36"/>
  <c r="R40" i="36"/>
  <c r="R41" i="36"/>
  <c r="R42" i="36"/>
  <c r="R43" i="36"/>
  <c r="R44" i="36"/>
  <c r="R45" i="36"/>
  <c r="R46" i="36"/>
  <c r="R47" i="36"/>
  <c r="R48" i="36"/>
  <c r="R49" i="36"/>
  <c r="R50" i="36"/>
  <c r="R51" i="36"/>
  <c r="R52" i="36"/>
  <c r="R53" i="36"/>
  <c r="R54" i="36"/>
  <c r="R55" i="36"/>
  <c r="R56" i="36"/>
  <c r="R57" i="36"/>
  <c r="R58" i="36"/>
  <c r="R59" i="36"/>
  <c r="R60" i="36"/>
  <c r="R61" i="36"/>
  <c r="R62" i="36"/>
  <c r="R63" i="36"/>
  <c r="R64" i="36"/>
  <c r="R65" i="36"/>
  <c r="R66" i="36"/>
  <c r="R67" i="36"/>
  <c r="R68" i="36"/>
  <c r="R69" i="36"/>
  <c r="M2" i="36"/>
  <c r="D501" i="36"/>
  <c r="E501" i="36"/>
  <c r="F501" i="36"/>
  <c r="G501" i="36"/>
  <c r="D502" i="36"/>
  <c r="E502" i="36"/>
  <c r="F502" i="36"/>
  <c r="G502" i="36"/>
  <c r="E503" i="36"/>
  <c r="F503" i="36"/>
  <c r="G503" i="36"/>
  <c r="E504" i="36"/>
  <c r="F504" i="36"/>
  <c r="G504" i="36"/>
  <c r="E505" i="36"/>
  <c r="F505" i="36"/>
  <c r="G505" i="36"/>
  <c r="E506" i="36"/>
  <c r="F506" i="36"/>
  <c r="G506" i="36"/>
  <c r="E507" i="36"/>
  <c r="F507" i="36"/>
  <c r="G507" i="36"/>
  <c r="E508" i="36"/>
  <c r="F508" i="36"/>
  <c r="G508" i="36"/>
  <c r="E509" i="36"/>
  <c r="F509" i="36"/>
  <c r="G509" i="36"/>
  <c r="E510" i="36"/>
  <c r="F510" i="36"/>
  <c r="G510" i="36"/>
  <c r="E511" i="36"/>
  <c r="F511" i="36"/>
  <c r="G511" i="36"/>
  <c r="E512" i="36"/>
  <c r="F512" i="36"/>
  <c r="G512" i="36"/>
  <c r="E513" i="36"/>
  <c r="F513" i="36"/>
  <c r="G513" i="36"/>
  <c r="E514" i="36"/>
  <c r="F514" i="36"/>
  <c r="G514" i="36"/>
  <c r="E515" i="36"/>
  <c r="F515" i="36"/>
  <c r="G515" i="36"/>
  <c r="E516" i="36"/>
  <c r="F516" i="36"/>
  <c r="G516" i="36"/>
  <c r="E517" i="36"/>
  <c r="F517" i="36"/>
  <c r="G517" i="36"/>
  <c r="E518" i="36"/>
  <c r="F518" i="36"/>
  <c r="G518" i="36"/>
  <c r="E519" i="36"/>
  <c r="F519" i="36"/>
  <c r="G519" i="36"/>
  <c r="E520" i="36"/>
  <c r="F520" i="36"/>
  <c r="G520" i="36"/>
  <c r="E521" i="36"/>
  <c r="F521" i="36"/>
  <c r="G521" i="36"/>
  <c r="E522" i="36"/>
  <c r="F522" i="36"/>
  <c r="G522" i="36"/>
  <c r="E523" i="36"/>
  <c r="F523" i="36"/>
  <c r="G523" i="36"/>
  <c r="E524" i="36"/>
  <c r="F524" i="36"/>
  <c r="G524" i="36"/>
  <c r="E525" i="36"/>
  <c r="F525" i="36"/>
  <c r="G525" i="36"/>
  <c r="E526" i="36"/>
  <c r="F526" i="36"/>
  <c r="G526" i="36"/>
  <c r="E527" i="36"/>
  <c r="F527" i="36"/>
  <c r="G527" i="36"/>
  <c r="E528" i="36"/>
  <c r="F528" i="36"/>
  <c r="G528" i="36"/>
  <c r="E529" i="36"/>
  <c r="F529" i="36"/>
  <c r="G529" i="36"/>
  <c r="E530" i="36"/>
  <c r="F530" i="36"/>
  <c r="G530" i="36"/>
  <c r="E531" i="36"/>
  <c r="F531" i="36"/>
  <c r="G531" i="36"/>
  <c r="E532" i="36"/>
  <c r="F532" i="36"/>
  <c r="G532" i="36"/>
  <c r="E533" i="36"/>
  <c r="F533" i="36"/>
  <c r="G533" i="36"/>
  <c r="E534" i="36"/>
  <c r="F534" i="36"/>
  <c r="G534" i="36"/>
  <c r="E535" i="36"/>
  <c r="F535" i="36"/>
  <c r="G535" i="36"/>
  <c r="E536" i="36"/>
  <c r="F536" i="36"/>
  <c r="G536" i="36"/>
  <c r="E537" i="36"/>
  <c r="F537" i="36"/>
  <c r="G537" i="36"/>
  <c r="E538" i="36"/>
  <c r="F538" i="36"/>
  <c r="G538" i="36"/>
  <c r="E539" i="36"/>
  <c r="F539" i="36"/>
  <c r="G539" i="36"/>
  <c r="E540" i="36"/>
  <c r="F540" i="36"/>
  <c r="G540" i="36"/>
  <c r="E541" i="36"/>
  <c r="F541" i="36"/>
  <c r="G541" i="36"/>
  <c r="D542" i="36"/>
  <c r="E542" i="36"/>
  <c r="F542" i="36"/>
  <c r="G542" i="36"/>
  <c r="G500" i="36"/>
  <c r="F500" i="36"/>
  <c r="E500" i="36"/>
  <c r="D500" i="36"/>
  <c r="D458" i="36"/>
  <c r="E458" i="36"/>
  <c r="F458" i="36"/>
  <c r="G458" i="36"/>
  <c r="D459" i="36"/>
  <c r="E459" i="36"/>
  <c r="F459" i="36"/>
  <c r="G459" i="36"/>
  <c r="D460" i="36"/>
  <c r="E460" i="36"/>
  <c r="F460" i="36"/>
  <c r="G460" i="36"/>
  <c r="D461" i="36"/>
  <c r="E461" i="36"/>
  <c r="F461" i="36"/>
  <c r="G461" i="36"/>
  <c r="D462" i="36"/>
  <c r="E462" i="36"/>
  <c r="F462" i="36"/>
  <c r="G462" i="36"/>
  <c r="D463" i="36"/>
  <c r="E463" i="36"/>
  <c r="F463" i="36"/>
  <c r="G463" i="36"/>
  <c r="D464" i="36"/>
  <c r="E464" i="36"/>
  <c r="F464" i="36"/>
  <c r="G464" i="36"/>
  <c r="D465" i="36"/>
  <c r="E465" i="36"/>
  <c r="F465" i="36"/>
  <c r="G465" i="36"/>
  <c r="D466" i="36"/>
  <c r="E466" i="36"/>
  <c r="F466" i="36"/>
  <c r="G466" i="36"/>
  <c r="D467" i="36"/>
  <c r="E467" i="36"/>
  <c r="F467" i="36"/>
  <c r="G467" i="36"/>
  <c r="D468" i="36"/>
  <c r="E468" i="36"/>
  <c r="F468" i="36"/>
  <c r="G468" i="36"/>
  <c r="D469" i="36"/>
  <c r="E469" i="36"/>
  <c r="F469" i="36"/>
  <c r="G469" i="36"/>
  <c r="D470" i="36"/>
  <c r="E470" i="36"/>
  <c r="F470" i="36"/>
  <c r="G470" i="36"/>
  <c r="D471" i="36"/>
  <c r="E471" i="36"/>
  <c r="F471" i="36"/>
  <c r="G471" i="36"/>
  <c r="D472" i="36"/>
  <c r="E472" i="36"/>
  <c r="F472" i="36"/>
  <c r="G472" i="36"/>
  <c r="D473" i="36"/>
  <c r="E473" i="36"/>
  <c r="F473" i="36"/>
  <c r="G473" i="36"/>
  <c r="D474" i="36"/>
  <c r="E474" i="36"/>
  <c r="F474" i="36"/>
  <c r="G474" i="36"/>
  <c r="D475" i="36"/>
  <c r="E475" i="36"/>
  <c r="F475" i="36"/>
  <c r="G475" i="36"/>
  <c r="D476" i="36"/>
  <c r="E476" i="36"/>
  <c r="F476" i="36"/>
  <c r="G476" i="36"/>
  <c r="D477" i="36"/>
  <c r="E477" i="36"/>
  <c r="F477" i="36"/>
  <c r="G477" i="36"/>
  <c r="D478" i="36"/>
  <c r="E478" i="36"/>
  <c r="F478" i="36"/>
  <c r="G478" i="36"/>
  <c r="D479" i="36"/>
  <c r="E479" i="36"/>
  <c r="F479" i="36"/>
  <c r="G479" i="36"/>
  <c r="D480" i="36"/>
  <c r="E480" i="36"/>
  <c r="F480" i="36"/>
  <c r="G480" i="36"/>
  <c r="D481" i="36"/>
  <c r="E481" i="36"/>
  <c r="F481" i="36"/>
  <c r="G481" i="36"/>
  <c r="D482" i="36"/>
  <c r="E482" i="36"/>
  <c r="F482" i="36"/>
  <c r="G482" i="36"/>
  <c r="D483" i="36"/>
  <c r="E483" i="36"/>
  <c r="F483" i="36"/>
  <c r="G483" i="36"/>
  <c r="D484" i="36"/>
  <c r="E484" i="36"/>
  <c r="F484" i="36"/>
  <c r="G484" i="36"/>
  <c r="D485" i="36"/>
  <c r="E485" i="36"/>
  <c r="F485" i="36"/>
  <c r="G485" i="36"/>
  <c r="D486" i="36"/>
  <c r="E486" i="36"/>
  <c r="F486" i="36"/>
  <c r="G486" i="36"/>
  <c r="D487" i="36"/>
  <c r="E487" i="36"/>
  <c r="F487" i="36"/>
  <c r="G487" i="36"/>
  <c r="D488" i="36"/>
  <c r="E488" i="36"/>
  <c r="F488" i="36"/>
  <c r="G488" i="36"/>
  <c r="D489" i="36"/>
  <c r="E489" i="36"/>
  <c r="F489" i="36"/>
  <c r="G489" i="36"/>
  <c r="D490" i="36"/>
  <c r="E490" i="36"/>
  <c r="F490" i="36"/>
  <c r="G490" i="36"/>
  <c r="D491" i="36"/>
  <c r="E491" i="36"/>
  <c r="F491" i="36"/>
  <c r="G491" i="36"/>
  <c r="D492" i="36"/>
  <c r="E492" i="36"/>
  <c r="F492" i="36"/>
  <c r="G492" i="36"/>
  <c r="D493" i="36"/>
  <c r="E493" i="36"/>
  <c r="F493" i="36"/>
  <c r="G493" i="36"/>
  <c r="D494" i="36"/>
  <c r="E494" i="36"/>
  <c r="F494" i="36"/>
  <c r="G494" i="36"/>
  <c r="D495" i="36"/>
  <c r="E495" i="36"/>
  <c r="F495" i="36"/>
  <c r="G495" i="36"/>
  <c r="D496" i="36"/>
  <c r="E496" i="36"/>
  <c r="F496" i="36"/>
  <c r="G496" i="36"/>
  <c r="D497" i="36"/>
  <c r="E497" i="36"/>
  <c r="F497" i="36"/>
  <c r="G497" i="36"/>
  <c r="D498" i="36"/>
  <c r="E498" i="36"/>
  <c r="F498" i="36"/>
  <c r="G498" i="36"/>
  <c r="D499" i="36"/>
  <c r="E499" i="36"/>
  <c r="F499" i="36"/>
  <c r="G499" i="36"/>
  <c r="G457" i="36"/>
  <c r="F457" i="36"/>
  <c r="E457" i="36"/>
  <c r="D457" i="36"/>
  <c r="D415" i="36"/>
  <c r="E415" i="36"/>
  <c r="F415" i="36"/>
  <c r="G415" i="36"/>
  <c r="D416" i="36"/>
  <c r="E416" i="36"/>
  <c r="F416" i="36"/>
  <c r="G416" i="36"/>
  <c r="D417" i="36"/>
  <c r="E417" i="36"/>
  <c r="F417" i="36"/>
  <c r="G417" i="36"/>
  <c r="D418" i="36"/>
  <c r="E418" i="36"/>
  <c r="F418" i="36"/>
  <c r="G418" i="36"/>
  <c r="D419" i="36"/>
  <c r="E419" i="36"/>
  <c r="F419" i="36"/>
  <c r="G419" i="36"/>
  <c r="D420" i="36"/>
  <c r="E420" i="36"/>
  <c r="F420" i="36"/>
  <c r="G420" i="36"/>
  <c r="D421" i="36"/>
  <c r="E421" i="36"/>
  <c r="F421" i="36"/>
  <c r="G421" i="36"/>
  <c r="D422" i="36"/>
  <c r="E422" i="36"/>
  <c r="F422" i="36"/>
  <c r="G422" i="36"/>
  <c r="D423" i="36"/>
  <c r="E423" i="36"/>
  <c r="F423" i="36"/>
  <c r="G423" i="36"/>
  <c r="D424" i="36"/>
  <c r="E424" i="36"/>
  <c r="F424" i="36"/>
  <c r="G424" i="36"/>
  <c r="D425" i="36"/>
  <c r="E425" i="36"/>
  <c r="F425" i="36"/>
  <c r="G425" i="36"/>
  <c r="D426" i="36"/>
  <c r="E426" i="36"/>
  <c r="F426" i="36"/>
  <c r="G426" i="36"/>
  <c r="D427" i="36"/>
  <c r="E427" i="36"/>
  <c r="F427" i="36"/>
  <c r="G427" i="36"/>
  <c r="D428" i="36"/>
  <c r="E428" i="36"/>
  <c r="F428" i="36"/>
  <c r="G428" i="36"/>
  <c r="D429" i="36"/>
  <c r="E429" i="36"/>
  <c r="F429" i="36"/>
  <c r="G429" i="36"/>
  <c r="D430" i="36"/>
  <c r="E430" i="36"/>
  <c r="F430" i="36"/>
  <c r="G430" i="36"/>
  <c r="D431" i="36"/>
  <c r="E431" i="36"/>
  <c r="F431" i="36"/>
  <c r="G431" i="36"/>
  <c r="D432" i="36"/>
  <c r="E432" i="36"/>
  <c r="F432" i="36"/>
  <c r="G432" i="36"/>
  <c r="D433" i="36"/>
  <c r="E433" i="36"/>
  <c r="F433" i="36"/>
  <c r="G433" i="36"/>
  <c r="D434" i="36"/>
  <c r="E434" i="36"/>
  <c r="F434" i="36"/>
  <c r="G434" i="36"/>
  <c r="D435" i="36"/>
  <c r="E435" i="36"/>
  <c r="F435" i="36"/>
  <c r="G435" i="36"/>
  <c r="D436" i="36"/>
  <c r="E436" i="36"/>
  <c r="F436" i="36"/>
  <c r="G436" i="36"/>
  <c r="D437" i="36"/>
  <c r="E437" i="36"/>
  <c r="F437" i="36"/>
  <c r="G437" i="36"/>
  <c r="D438" i="36"/>
  <c r="E438" i="36"/>
  <c r="F438" i="36"/>
  <c r="G438" i="36"/>
  <c r="D439" i="36"/>
  <c r="E439" i="36"/>
  <c r="F439" i="36"/>
  <c r="G439" i="36"/>
  <c r="D440" i="36"/>
  <c r="E440" i="36"/>
  <c r="F440" i="36"/>
  <c r="G440" i="36"/>
  <c r="D441" i="36"/>
  <c r="E441" i="36"/>
  <c r="F441" i="36"/>
  <c r="G441" i="36"/>
  <c r="D442" i="36"/>
  <c r="E442" i="36"/>
  <c r="F442" i="36"/>
  <c r="G442" i="36"/>
  <c r="D443" i="36"/>
  <c r="E443" i="36"/>
  <c r="F443" i="36"/>
  <c r="G443" i="36"/>
  <c r="D444" i="36"/>
  <c r="E444" i="36"/>
  <c r="F444" i="36"/>
  <c r="G444" i="36"/>
  <c r="D445" i="36"/>
  <c r="E445" i="36"/>
  <c r="F445" i="36"/>
  <c r="G445" i="36"/>
  <c r="D446" i="36"/>
  <c r="E446" i="36"/>
  <c r="F446" i="36"/>
  <c r="G446" i="36"/>
  <c r="D447" i="36"/>
  <c r="E447" i="36"/>
  <c r="F447" i="36"/>
  <c r="G447" i="36"/>
  <c r="D448" i="36"/>
  <c r="E448" i="36"/>
  <c r="F448" i="36"/>
  <c r="G448" i="36"/>
  <c r="D449" i="36"/>
  <c r="E449" i="36"/>
  <c r="F449" i="36"/>
  <c r="G449" i="36"/>
  <c r="D450" i="36"/>
  <c r="E450" i="36"/>
  <c r="F450" i="36"/>
  <c r="G450" i="36"/>
  <c r="D451" i="36"/>
  <c r="E451" i="36"/>
  <c r="F451" i="36"/>
  <c r="G451" i="36"/>
  <c r="D452" i="36"/>
  <c r="E452" i="36"/>
  <c r="F452" i="36"/>
  <c r="G452" i="36"/>
  <c r="D453" i="36"/>
  <c r="E453" i="36"/>
  <c r="F453" i="36"/>
  <c r="G453" i="36"/>
  <c r="D454" i="36"/>
  <c r="E454" i="36"/>
  <c r="F454" i="36"/>
  <c r="G454" i="36"/>
  <c r="D455" i="36"/>
  <c r="E455" i="36"/>
  <c r="F455" i="36"/>
  <c r="G455" i="36"/>
  <c r="D456" i="36"/>
  <c r="E456" i="36"/>
  <c r="F456" i="36"/>
  <c r="G456" i="36"/>
  <c r="G414" i="36"/>
  <c r="F414" i="36"/>
  <c r="E414" i="36"/>
  <c r="D414" i="36"/>
  <c r="D372" i="36"/>
  <c r="E372" i="36"/>
  <c r="F372" i="36"/>
  <c r="G372" i="36"/>
  <c r="D373" i="36"/>
  <c r="E373" i="36"/>
  <c r="F373" i="36"/>
  <c r="G373" i="36"/>
  <c r="D374" i="36"/>
  <c r="E374" i="36"/>
  <c r="F374" i="36"/>
  <c r="G374" i="36"/>
  <c r="D375" i="36"/>
  <c r="E375" i="36"/>
  <c r="F375" i="36"/>
  <c r="G375" i="36"/>
  <c r="D376" i="36"/>
  <c r="E376" i="36"/>
  <c r="F376" i="36"/>
  <c r="G376" i="36"/>
  <c r="D377" i="36"/>
  <c r="E377" i="36"/>
  <c r="F377" i="36"/>
  <c r="G377" i="36"/>
  <c r="D378" i="36"/>
  <c r="E378" i="36"/>
  <c r="F378" i="36"/>
  <c r="G378" i="36"/>
  <c r="D379" i="36"/>
  <c r="E379" i="36"/>
  <c r="F379" i="36"/>
  <c r="G379" i="36"/>
  <c r="D380" i="36"/>
  <c r="E380" i="36"/>
  <c r="F380" i="36"/>
  <c r="G380" i="36"/>
  <c r="D381" i="36"/>
  <c r="E381" i="36"/>
  <c r="F381" i="36"/>
  <c r="G381" i="36"/>
  <c r="D382" i="36"/>
  <c r="E382" i="36"/>
  <c r="F382" i="36"/>
  <c r="G382" i="36"/>
  <c r="D383" i="36"/>
  <c r="E383" i="36"/>
  <c r="F383" i="36"/>
  <c r="G383" i="36"/>
  <c r="D384" i="36"/>
  <c r="E384" i="36"/>
  <c r="F384" i="36"/>
  <c r="G384" i="36"/>
  <c r="D385" i="36"/>
  <c r="E385" i="36"/>
  <c r="F385" i="36"/>
  <c r="G385" i="36"/>
  <c r="D386" i="36"/>
  <c r="E386" i="36"/>
  <c r="F386" i="36"/>
  <c r="G386" i="36"/>
  <c r="D387" i="36"/>
  <c r="E387" i="36"/>
  <c r="F387" i="36"/>
  <c r="G387" i="36"/>
  <c r="D388" i="36"/>
  <c r="E388" i="36"/>
  <c r="F388" i="36"/>
  <c r="G388" i="36"/>
  <c r="D389" i="36"/>
  <c r="E389" i="36"/>
  <c r="F389" i="36"/>
  <c r="G389" i="36"/>
  <c r="D390" i="36"/>
  <c r="E390" i="36"/>
  <c r="F390" i="36"/>
  <c r="G390" i="36"/>
  <c r="D391" i="36"/>
  <c r="E391" i="36"/>
  <c r="F391" i="36"/>
  <c r="G391" i="36"/>
  <c r="D392" i="36"/>
  <c r="E392" i="36"/>
  <c r="F392" i="36"/>
  <c r="G392" i="36"/>
  <c r="D393" i="36"/>
  <c r="E393" i="36"/>
  <c r="F393" i="36"/>
  <c r="G393" i="36"/>
  <c r="D394" i="36"/>
  <c r="E394" i="36"/>
  <c r="F394" i="36"/>
  <c r="G394" i="36"/>
  <c r="D395" i="36"/>
  <c r="E395" i="36"/>
  <c r="F395" i="36"/>
  <c r="G395" i="36"/>
  <c r="D396" i="36"/>
  <c r="E396" i="36"/>
  <c r="F396" i="36"/>
  <c r="G396" i="36"/>
  <c r="D397" i="36"/>
  <c r="E397" i="36"/>
  <c r="F397" i="36"/>
  <c r="G397" i="36"/>
  <c r="D398" i="36"/>
  <c r="E398" i="36"/>
  <c r="F398" i="36"/>
  <c r="G398" i="36"/>
  <c r="D399" i="36"/>
  <c r="E399" i="36"/>
  <c r="F399" i="36"/>
  <c r="G399" i="36"/>
  <c r="D400" i="36"/>
  <c r="E400" i="36"/>
  <c r="F400" i="36"/>
  <c r="G400" i="36"/>
  <c r="D401" i="36"/>
  <c r="E401" i="36"/>
  <c r="F401" i="36"/>
  <c r="G401" i="36"/>
  <c r="D402" i="36"/>
  <c r="E402" i="36"/>
  <c r="F402" i="36"/>
  <c r="G402" i="36"/>
  <c r="D403" i="36"/>
  <c r="E403" i="36"/>
  <c r="F403" i="36"/>
  <c r="G403" i="36"/>
  <c r="D404" i="36"/>
  <c r="E404" i="36"/>
  <c r="F404" i="36"/>
  <c r="G404" i="36"/>
  <c r="D405" i="36"/>
  <c r="E405" i="36"/>
  <c r="F405" i="36"/>
  <c r="G405" i="36"/>
  <c r="D406" i="36"/>
  <c r="E406" i="36"/>
  <c r="F406" i="36"/>
  <c r="G406" i="36"/>
  <c r="D407" i="36"/>
  <c r="E407" i="36"/>
  <c r="F407" i="36"/>
  <c r="G407" i="36"/>
  <c r="D408" i="36"/>
  <c r="E408" i="36"/>
  <c r="F408" i="36"/>
  <c r="G408" i="36"/>
  <c r="D409" i="36"/>
  <c r="E409" i="36"/>
  <c r="F409" i="36"/>
  <c r="G409" i="36"/>
  <c r="D410" i="36"/>
  <c r="E410" i="36"/>
  <c r="F410" i="36"/>
  <c r="G410" i="36"/>
  <c r="D411" i="36"/>
  <c r="E411" i="36"/>
  <c r="F411" i="36"/>
  <c r="G411" i="36"/>
  <c r="D412" i="36"/>
  <c r="E412" i="36"/>
  <c r="F412" i="36"/>
  <c r="G412" i="36"/>
  <c r="D413" i="36"/>
  <c r="E413" i="36"/>
  <c r="F413" i="36"/>
  <c r="G413" i="36"/>
  <c r="G371" i="36"/>
  <c r="F371" i="36"/>
  <c r="E371" i="36"/>
  <c r="D371" i="36"/>
  <c r="D329" i="36"/>
  <c r="E329" i="36"/>
  <c r="F329" i="36"/>
  <c r="G329" i="36"/>
  <c r="D330" i="36"/>
  <c r="E330" i="36"/>
  <c r="F330" i="36"/>
  <c r="G330" i="36"/>
  <c r="D331" i="36"/>
  <c r="E331" i="36"/>
  <c r="F331" i="36"/>
  <c r="G331" i="36"/>
  <c r="D332" i="36"/>
  <c r="E332" i="36"/>
  <c r="F332" i="36"/>
  <c r="G332" i="36"/>
  <c r="D333" i="36"/>
  <c r="E333" i="36"/>
  <c r="F333" i="36"/>
  <c r="G333" i="36"/>
  <c r="D334" i="36"/>
  <c r="E334" i="36"/>
  <c r="F334" i="36"/>
  <c r="G334" i="36"/>
  <c r="D335" i="36"/>
  <c r="E335" i="36"/>
  <c r="F335" i="36"/>
  <c r="G335" i="36"/>
  <c r="D336" i="36"/>
  <c r="E336" i="36"/>
  <c r="F336" i="36"/>
  <c r="G336" i="36"/>
  <c r="D337" i="36"/>
  <c r="E337" i="36"/>
  <c r="F337" i="36"/>
  <c r="G337" i="36"/>
  <c r="D338" i="36"/>
  <c r="E338" i="36"/>
  <c r="F338" i="36"/>
  <c r="G338" i="36"/>
  <c r="D339" i="36"/>
  <c r="E339" i="36"/>
  <c r="F339" i="36"/>
  <c r="G339" i="36"/>
  <c r="D340" i="36"/>
  <c r="E340" i="36"/>
  <c r="F340" i="36"/>
  <c r="G340" i="36"/>
  <c r="D341" i="36"/>
  <c r="E341" i="36"/>
  <c r="F341" i="36"/>
  <c r="G341" i="36"/>
  <c r="D342" i="36"/>
  <c r="E342" i="36"/>
  <c r="F342" i="36"/>
  <c r="G342" i="36"/>
  <c r="D343" i="36"/>
  <c r="E343" i="36"/>
  <c r="F343" i="36"/>
  <c r="G343" i="36"/>
  <c r="D344" i="36"/>
  <c r="E344" i="36"/>
  <c r="F344" i="36"/>
  <c r="G344" i="36"/>
  <c r="D345" i="36"/>
  <c r="E345" i="36"/>
  <c r="F345" i="36"/>
  <c r="G345" i="36"/>
  <c r="D346" i="36"/>
  <c r="E346" i="36"/>
  <c r="F346" i="36"/>
  <c r="G346" i="36"/>
  <c r="D347" i="36"/>
  <c r="E347" i="36"/>
  <c r="F347" i="36"/>
  <c r="G347" i="36"/>
  <c r="D348" i="36"/>
  <c r="E348" i="36"/>
  <c r="F348" i="36"/>
  <c r="G348" i="36"/>
  <c r="D349" i="36"/>
  <c r="E349" i="36"/>
  <c r="F349" i="36"/>
  <c r="G349" i="36"/>
  <c r="D350" i="36"/>
  <c r="E350" i="36"/>
  <c r="F350" i="36"/>
  <c r="G350" i="36"/>
  <c r="D351" i="36"/>
  <c r="E351" i="36"/>
  <c r="F351" i="36"/>
  <c r="G351" i="36"/>
  <c r="D352" i="36"/>
  <c r="E352" i="36"/>
  <c r="F352" i="36"/>
  <c r="G352" i="36"/>
  <c r="D353" i="36"/>
  <c r="E353" i="36"/>
  <c r="F353" i="36"/>
  <c r="G353" i="36"/>
  <c r="D354" i="36"/>
  <c r="E354" i="36"/>
  <c r="F354" i="36"/>
  <c r="G354" i="36"/>
  <c r="D355" i="36"/>
  <c r="E355" i="36"/>
  <c r="F355" i="36"/>
  <c r="G355" i="36"/>
  <c r="D356" i="36"/>
  <c r="E356" i="36"/>
  <c r="F356" i="36"/>
  <c r="G356" i="36"/>
  <c r="D357" i="36"/>
  <c r="E357" i="36"/>
  <c r="F357" i="36"/>
  <c r="G357" i="36"/>
  <c r="D358" i="36"/>
  <c r="E358" i="36"/>
  <c r="F358" i="36"/>
  <c r="G358" i="36"/>
  <c r="D359" i="36"/>
  <c r="E359" i="36"/>
  <c r="F359" i="36"/>
  <c r="G359" i="36"/>
  <c r="D360" i="36"/>
  <c r="E360" i="36"/>
  <c r="F360" i="36"/>
  <c r="G360" i="36"/>
  <c r="D361" i="36"/>
  <c r="E361" i="36"/>
  <c r="F361" i="36"/>
  <c r="G361" i="36"/>
  <c r="D362" i="36"/>
  <c r="E362" i="36"/>
  <c r="F362" i="36"/>
  <c r="G362" i="36"/>
  <c r="D363" i="36"/>
  <c r="E363" i="36"/>
  <c r="F363" i="36"/>
  <c r="G363" i="36"/>
  <c r="D364" i="36"/>
  <c r="E364" i="36"/>
  <c r="F364" i="36"/>
  <c r="G364" i="36"/>
  <c r="D365" i="36"/>
  <c r="E365" i="36"/>
  <c r="F365" i="36"/>
  <c r="G365" i="36"/>
  <c r="D366" i="36"/>
  <c r="E366" i="36"/>
  <c r="F366" i="36"/>
  <c r="G366" i="36"/>
  <c r="D367" i="36"/>
  <c r="E367" i="36"/>
  <c r="F367" i="36"/>
  <c r="G367" i="36"/>
  <c r="D368" i="36"/>
  <c r="E368" i="36"/>
  <c r="F368" i="36"/>
  <c r="G368" i="36"/>
  <c r="D369" i="36"/>
  <c r="E369" i="36"/>
  <c r="F369" i="36"/>
  <c r="G369" i="36"/>
  <c r="D370" i="36"/>
  <c r="E370" i="36"/>
  <c r="F370" i="36"/>
  <c r="G370" i="36"/>
  <c r="G328" i="36"/>
  <c r="F328" i="36"/>
  <c r="E328" i="36"/>
  <c r="D328" i="36"/>
  <c r="D286" i="36"/>
  <c r="E286" i="36"/>
  <c r="F286" i="36"/>
  <c r="G286" i="36"/>
  <c r="D287" i="36"/>
  <c r="E287" i="36"/>
  <c r="F287" i="36"/>
  <c r="G287" i="36"/>
  <c r="D288" i="36"/>
  <c r="E288" i="36"/>
  <c r="F288" i="36"/>
  <c r="G288" i="36"/>
  <c r="D289" i="36"/>
  <c r="E289" i="36"/>
  <c r="F289" i="36"/>
  <c r="G289" i="36"/>
  <c r="D290" i="36"/>
  <c r="E290" i="36"/>
  <c r="F290" i="36"/>
  <c r="G290" i="36"/>
  <c r="D291" i="36"/>
  <c r="E291" i="36"/>
  <c r="F291" i="36"/>
  <c r="G291" i="36"/>
  <c r="D292" i="36"/>
  <c r="E292" i="36"/>
  <c r="F292" i="36"/>
  <c r="G292" i="36"/>
  <c r="D293" i="36"/>
  <c r="E293" i="36"/>
  <c r="F293" i="36"/>
  <c r="G293" i="36"/>
  <c r="D294" i="36"/>
  <c r="E294" i="36"/>
  <c r="F294" i="36"/>
  <c r="G294" i="36"/>
  <c r="D295" i="36"/>
  <c r="E295" i="36"/>
  <c r="F295" i="36"/>
  <c r="G295" i="36"/>
  <c r="D296" i="36"/>
  <c r="E296" i="36"/>
  <c r="F296" i="36"/>
  <c r="G296" i="36"/>
  <c r="D297" i="36"/>
  <c r="E297" i="36"/>
  <c r="F297" i="36"/>
  <c r="G297" i="36"/>
  <c r="D298" i="36"/>
  <c r="E298" i="36"/>
  <c r="F298" i="36"/>
  <c r="G298" i="36"/>
  <c r="D299" i="36"/>
  <c r="E299" i="36"/>
  <c r="F299" i="36"/>
  <c r="G299" i="36"/>
  <c r="D300" i="36"/>
  <c r="E300" i="36"/>
  <c r="F300" i="36"/>
  <c r="G300" i="36"/>
  <c r="D301" i="36"/>
  <c r="E301" i="36"/>
  <c r="F301" i="36"/>
  <c r="G301" i="36"/>
  <c r="D302" i="36"/>
  <c r="E302" i="36"/>
  <c r="F302" i="36"/>
  <c r="G302" i="36"/>
  <c r="D303" i="36"/>
  <c r="E303" i="36"/>
  <c r="F303" i="36"/>
  <c r="G303" i="36"/>
  <c r="D304" i="36"/>
  <c r="E304" i="36"/>
  <c r="F304" i="36"/>
  <c r="G304" i="36"/>
  <c r="D305" i="36"/>
  <c r="E305" i="36"/>
  <c r="F305" i="36"/>
  <c r="G305" i="36"/>
  <c r="D306" i="36"/>
  <c r="E306" i="36"/>
  <c r="F306" i="36"/>
  <c r="G306" i="36"/>
  <c r="D307" i="36"/>
  <c r="E307" i="36"/>
  <c r="F307" i="36"/>
  <c r="G307" i="36"/>
  <c r="D308" i="36"/>
  <c r="E308" i="36"/>
  <c r="F308" i="36"/>
  <c r="G308" i="36"/>
  <c r="D309" i="36"/>
  <c r="E309" i="36"/>
  <c r="F309" i="36"/>
  <c r="G309" i="36"/>
  <c r="D310" i="36"/>
  <c r="E310" i="36"/>
  <c r="F310" i="36"/>
  <c r="G310" i="36"/>
  <c r="D311" i="36"/>
  <c r="E311" i="36"/>
  <c r="F311" i="36"/>
  <c r="G311" i="36"/>
  <c r="D312" i="36"/>
  <c r="E312" i="36"/>
  <c r="F312" i="36"/>
  <c r="G312" i="36"/>
  <c r="D313" i="36"/>
  <c r="E313" i="36"/>
  <c r="F313" i="36"/>
  <c r="G313" i="36"/>
  <c r="D314" i="36"/>
  <c r="E314" i="36"/>
  <c r="F314" i="36"/>
  <c r="G314" i="36"/>
  <c r="D315" i="36"/>
  <c r="E315" i="36"/>
  <c r="F315" i="36"/>
  <c r="G315" i="36"/>
  <c r="D316" i="36"/>
  <c r="E316" i="36"/>
  <c r="F316" i="36"/>
  <c r="G316" i="36"/>
  <c r="D317" i="36"/>
  <c r="E317" i="36"/>
  <c r="F317" i="36"/>
  <c r="G317" i="36"/>
  <c r="D318" i="36"/>
  <c r="E318" i="36"/>
  <c r="F318" i="36"/>
  <c r="G318" i="36"/>
  <c r="D319" i="36"/>
  <c r="E319" i="36"/>
  <c r="F319" i="36"/>
  <c r="G319" i="36"/>
  <c r="D320" i="36"/>
  <c r="E320" i="36"/>
  <c r="F320" i="36"/>
  <c r="G320" i="36"/>
  <c r="D321" i="36"/>
  <c r="E321" i="36"/>
  <c r="F321" i="36"/>
  <c r="G321" i="36"/>
  <c r="D322" i="36"/>
  <c r="E322" i="36"/>
  <c r="F322" i="36"/>
  <c r="G322" i="36"/>
  <c r="D323" i="36"/>
  <c r="E323" i="36"/>
  <c r="F323" i="36"/>
  <c r="G323" i="36"/>
  <c r="D324" i="36"/>
  <c r="E324" i="36"/>
  <c r="F324" i="36"/>
  <c r="G324" i="36"/>
  <c r="D325" i="36"/>
  <c r="E325" i="36"/>
  <c r="F325" i="36"/>
  <c r="G325" i="36"/>
  <c r="D326" i="36"/>
  <c r="E326" i="36"/>
  <c r="F326" i="36"/>
  <c r="G326" i="36"/>
  <c r="D327" i="36"/>
  <c r="E327" i="36"/>
  <c r="F327" i="36"/>
  <c r="G327" i="36"/>
  <c r="G285" i="36"/>
  <c r="F285" i="36"/>
  <c r="E285" i="36"/>
  <c r="D285" i="36"/>
  <c r="D243" i="36"/>
  <c r="E243" i="36"/>
  <c r="F243" i="36"/>
  <c r="G243" i="36"/>
  <c r="D244" i="36"/>
  <c r="E244" i="36"/>
  <c r="F244" i="36"/>
  <c r="G244" i="36"/>
  <c r="D245" i="36"/>
  <c r="E245" i="36"/>
  <c r="F245" i="36"/>
  <c r="G245" i="36"/>
  <c r="D246" i="36"/>
  <c r="E246" i="36"/>
  <c r="F246" i="36"/>
  <c r="G246" i="36"/>
  <c r="D247" i="36"/>
  <c r="E247" i="36"/>
  <c r="F247" i="36"/>
  <c r="G247" i="36"/>
  <c r="D248" i="36"/>
  <c r="E248" i="36"/>
  <c r="F248" i="36"/>
  <c r="G248" i="36"/>
  <c r="D249" i="36"/>
  <c r="E249" i="36"/>
  <c r="F249" i="36"/>
  <c r="G249" i="36"/>
  <c r="D250" i="36"/>
  <c r="E250" i="36"/>
  <c r="F250" i="36"/>
  <c r="G250" i="36"/>
  <c r="D251" i="36"/>
  <c r="E251" i="36"/>
  <c r="F251" i="36"/>
  <c r="G251" i="36"/>
  <c r="D252" i="36"/>
  <c r="E252" i="36"/>
  <c r="F252" i="36"/>
  <c r="G252" i="36"/>
  <c r="D253" i="36"/>
  <c r="E253" i="36"/>
  <c r="F253" i="36"/>
  <c r="G253" i="36"/>
  <c r="D254" i="36"/>
  <c r="E254" i="36"/>
  <c r="F254" i="36"/>
  <c r="G254" i="36"/>
  <c r="D255" i="36"/>
  <c r="E255" i="36"/>
  <c r="F255" i="36"/>
  <c r="G255" i="36"/>
  <c r="D256" i="36"/>
  <c r="E256" i="36"/>
  <c r="F256" i="36"/>
  <c r="G256" i="36"/>
  <c r="D257" i="36"/>
  <c r="E257" i="36"/>
  <c r="F257" i="36"/>
  <c r="G257" i="36"/>
  <c r="D258" i="36"/>
  <c r="E258" i="36"/>
  <c r="F258" i="36"/>
  <c r="G258" i="36"/>
  <c r="D259" i="36"/>
  <c r="E259" i="36"/>
  <c r="F259" i="36"/>
  <c r="G259" i="36"/>
  <c r="D260" i="36"/>
  <c r="E260" i="36"/>
  <c r="F260" i="36"/>
  <c r="G260" i="36"/>
  <c r="D261" i="36"/>
  <c r="E261" i="36"/>
  <c r="F261" i="36"/>
  <c r="G261" i="36"/>
  <c r="D262" i="36"/>
  <c r="E262" i="36"/>
  <c r="F262" i="36"/>
  <c r="G262" i="36"/>
  <c r="D263" i="36"/>
  <c r="E263" i="36"/>
  <c r="F263" i="36"/>
  <c r="G263" i="36"/>
  <c r="D264" i="36"/>
  <c r="E264" i="36"/>
  <c r="F264" i="36"/>
  <c r="G264" i="36"/>
  <c r="D265" i="36"/>
  <c r="E265" i="36"/>
  <c r="F265" i="36"/>
  <c r="G265" i="36"/>
  <c r="D266" i="36"/>
  <c r="E266" i="36"/>
  <c r="F266" i="36"/>
  <c r="G266" i="36"/>
  <c r="D267" i="36"/>
  <c r="E267" i="36"/>
  <c r="F267" i="36"/>
  <c r="G267" i="36"/>
  <c r="D268" i="36"/>
  <c r="E268" i="36"/>
  <c r="F268" i="36"/>
  <c r="G268" i="36"/>
  <c r="D269" i="36"/>
  <c r="E269" i="36"/>
  <c r="F269" i="36"/>
  <c r="G269" i="36"/>
  <c r="D270" i="36"/>
  <c r="E270" i="36"/>
  <c r="F270" i="36"/>
  <c r="G270" i="36"/>
  <c r="D271" i="36"/>
  <c r="E271" i="36"/>
  <c r="F271" i="36"/>
  <c r="G271" i="36"/>
  <c r="D272" i="36"/>
  <c r="E272" i="36"/>
  <c r="F272" i="36"/>
  <c r="G272" i="36"/>
  <c r="D273" i="36"/>
  <c r="E273" i="36"/>
  <c r="F273" i="36"/>
  <c r="G273" i="36"/>
  <c r="D274" i="36"/>
  <c r="E274" i="36"/>
  <c r="F274" i="36"/>
  <c r="G274" i="36"/>
  <c r="D275" i="36"/>
  <c r="E275" i="36"/>
  <c r="F275" i="36"/>
  <c r="G275" i="36"/>
  <c r="D276" i="36"/>
  <c r="E276" i="36"/>
  <c r="F276" i="36"/>
  <c r="G276" i="36"/>
  <c r="D277" i="36"/>
  <c r="E277" i="36"/>
  <c r="F277" i="36"/>
  <c r="G277" i="36"/>
  <c r="D278" i="36"/>
  <c r="E278" i="36"/>
  <c r="F278" i="36"/>
  <c r="G278" i="36"/>
  <c r="D279" i="36"/>
  <c r="E279" i="36"/>
  <c r="F279" i="36"/>
  <c r="G279" i="36"/>
  <c r="D280" i="36"/>
  <c r="E280" i="36"/>
  <c r="F280" i="36"/>
  <c r="G280" i="36"/>
  <c r="D281" i="36"/>
  <c r="E281" i="36"/>
  <c r="F281" i="36"/>
  <c r="G281" i="36"/>
  <c r="D282" i="36"/>
  <c r="E282" i="36"/>
  <c r="F282" i="36"/>
  <c r="G282" i="36"/>
  <c r="D283" i="36"/>
  <c r="E283" i="36"/>
  <c r="F283" i="36"/>
  <c r="G283" i="36"/>
  <c r="D284" i="36"/>
  <c r="E284" i="36"/>
  <c r="F284" i="36"/>
  <c r="G284" i="36"/>
  <c r="G242" i="36"/>
  <c r="F242" i="36"/>
  <c r="E242" i="36"/>
  <c r="D242" i="36"/>
  <c r="D200" i="36"/>
  <c r="G200" i="36"/>
  <c r="D201" i="36"/>
  <c r="G201" i="36"/>
  <c r="D202" i="36"/>
  <c r="G202" i="36"/>
  <c r="D203" i="36"/>
  <c r="G203" i="36"/>
  <c r="D204" i="36"/>
  <c r="G204" i="36"/>
  <c r="D205" i="36"/>
  <c r="E205" i="36"/>
  <c r="F205" i="36"/>
  <c r="G205" i="36"/>
  <c r="D206" i="36"/>
  <c r="G206" i="36"/>
  <c r="D207" i="36"/>
  <c r="E207" i="36"/>
  <c r="F207" i="36"/>
  <c r="G207" i="36"/>
  <c r="D208" i="36"/>
  <c r="G208" i="36"/>
  <c r="D209" i="36"/>
  <c r="G209" i="36"/>
  <c r="D210" i="36"/>
  <c r="G210" i="36"/>
  <c r="D211" i="36"/>
  <c r="G211" i="36"/>
  <c r="D212" i="36"/>
  <c r="G212" i="36"/>
  <c r="D213" i="36"/>
  <c r="G213" i="36"/>
  <c r="D214" i="36"/>
  <c r="E214" i="36"/>
  <c r="F214" i="36"/>
  <c r="G214" i="36"/>
  <c r="D215" i="36"/>
  <c r="G215" i="36"/>
  <c r="D216" i="36"/>
  <c r="G216" i="36"/>
  <c r="D217" i="36"/>
  <c r="E217" i="36"/>
  <c r="F217" i="36"/>
  <c r="G217" i="36"/>
  <c r="D218" i="36"/>
  <c r="G218" i="36"/>
  <c r="D219" i="36"/>
  <c r="G219" i="36"/>
  <c r="D220" i="36"/>
  <c r="E220" i="36"/>
  <c r="F220" i="36"/>
  <c r="G220" i="36"/>
  <c r="D221" i="36"/>
  <c r="E221" i="36"/>
  <c r="F221" i="36"/>
  <c r="G221" i="36"/>
  <c r="D222" i="36"/>
  <c r="E222" i="36"/>
  <c r="F222" i="36"/>
  <c r="G222" i="36"/>
  <c r="D223" i="36"/>
  <c r="E223" i="36"/>
  <c r="F223" i="36"/>
  <c r="G223" i="36"/>
  <c r="D224" i="36"/>
  <c r="E224" i="36"/>
  <c r="F224" i="36"/>
  <c r="G224" i="36"/>
  <c r="D225" i="36"/>
  <c r="E225" i="36"/>
  <c r="F225" i="36"/>
  <c r="G225" i="36"/>
  <c r="D226" i="36"/>
  <c r="E226" i="36"/>
  <c r="F226" i="36"/>
  <c r="G226" i="36"/>
  <c r="D227" i="36"/>
  <c r="E227" i="36"/>
  <c r="F227" i="36"/>
  <c r="G227" i="36"/>
  <c r="D228" i="36"/>
  <c r="E228" i="36"/>
  <c r="F228" i="36"/>
  <c r="G228" i="36"/>
  <c r="D229" i="36"/>
  <c r="E229" i="36"/>
  <c r="F229" i="36"/>
  <c r="G229" i="36"/>
  <c r="D230" i="36"/>
  <c r="E230" i="36"/>
  <c r="F230" i="36"/>
  <c r="G230" i="36"/>
  <c r="D231" i="36"/>
  <c r="E231" i="36"/>
  <c r="F231" i="36"/>
  <c r="G231" i="36"/>
  <c r="D232" i="36"/>
  <c r="E232" i="36"/>
  <c r="F232" i="36"/>
  <c r="G232" i="36"/>
  <c r="D233" i="36"/>
  <c r="E233" i="36"/>
  <c r="F233" i="36"/>
  <c r="G233" i="36"/>
  <c r="D234" i="36"/>
  <c r="E234" i="36"/>
  <c r="F234" i="36"/>
  <c r="G234" i="36"/>
  <c r="D235" i="36"/>
  <c r="E235" i="36"/>
  <c r="F235" i="36"/>
  <c r="G235" i="36"/>
  <c r="D236" i="36"/>
  <c r="E236" i="36"/>
  <c r="F236" i="36"/>
  <c r="G236" i="36"/>
  <c r="D237" i="36"/>
  <c r="E237" i="36"/>
  <c r="F237" i="36"/>
  <c r="G237" i="36"/>
  <c r="D238" i="36"/>
  <c r="E238" i="36"/>
  <c r="F238" i="36"/>
  <c r="G238" i="36"/>
  <c r="D239" i="36"/>
  <c r="E239" i="36"/>
  <c r="F239" i="36"/>
  <c r="G239" i="36"/>
  <c r="D240" i="36"/>
  <c r="E240" i="36"/>
  <c r="F240" i="36"/>
  <c r="G240" i="36"/>
  <c r="D241" i="36"/>
  <c r="E241" i="36"/>
  <c r="F241" i="36"/>
  <c r="G241" i="36"/>
  <c r="G199" i="36"/>
  <c r="D199" i="36"/>
  <c r="D157" i="36"/>
  <c r="E157" i="36"/>
  <c r="F157" i="36"/>
  <c r="G157" i="36"/>
  <c r="D158" i="36"/>
  <c r="E158" i="36"/>
  <c r="F158" i="36"/>
  <c r="G158" i="36"/>
  <c r="D159" i="36"/>
  <c r="E159" i="36"/>
  <c r="F159" i="36"/>
  <c r="G159" i="36"/>
  <c r="D160" i="36"/>
  <c r="E160" i="36"/>
  <c r="F160" i="36"/>
  <c r="G160" i="36"/>
  <c r="D161" i="36"/>
  <c r="E161" i="36"/>
  <c r="F161" i="36"/>
  <c r="G161" i="36"/>
  <c r="D162" i="36"/>
  <c r="E162" i="36"/>
  <c r="F162" i="36"/>
  <c r="G162" i="36"/>
  <c r="D163" i="36"/>
  <c r="E163" i="36"/>
  <c r="F163" i="36"/>
  <c r="G163" i="36"/>
  <c r="D164" i="36"/>
  <c r="E164" i="36"/>
  <c r="F164" i="36"/>
  <c r="G164" i="36"/>
  <c r="D165" i="36"/>
  <c r="E165" i="36"/>
  <c r="F165" i="36"/>
  <c r="G165" i="36"/>
  <c r="D166" i="36"/>
  <c r="E166" i="36"/>
  <c r="F166" i="36"/>
  <c r="G166" i="36"/>
  <c r="D167" i="36"/>
  <c r="E167" i="36"/>
  <c r="F167" i="36"/>
  <c r="G167" i="36"/>
  <c r="D168" i="36"/>
  <c r="E168" i="36"/>
  <c r="F168" i="36"/>
  <c r="G168" i="36"/>
  <c r="D169" i="36"/>
  <c r="E169" i="36"/>
  <c r="F169" i="36"/>
  <c r="G169" i="36"/>
  <c r="D170" i="36"/>
  <c r="E170" i="36"/>
  <c r="F170" i="36"/>
  <c r="G170" i="36"/>
  <c r="D171" i="36"/>
  <c r="E171" i="36"/>
  <c r="F171" i="36"/>
  <c r="G171" i="36"/>
  <c r="D172" i="36"/>
  <c r="E172" i="36"/>
  <c r="F172" i="36"/>
  <c r="G172" i="36"/>
  <c r="D173" i="36"/>
  <c r="E173" i="36"/>
  <c r="F173" i="36"/>
  <c r="G173" i="36"/>
  <c r="D174" i="36"/>
  <c r="E174" i="36"/>
  <c r="F174" i="36"/>
  <c r="G174" i="36"/>
  <c r="D175" i="36"/>
  <c r="E175" i="36"/>
  <c r="F175" i="36"/>
  <c r="G175" i="36"/>
  <c r="D176" i="36"/>
  <c r="E176" i="36"/>
  <c r="F176" i="36"/>
  <c r="G176" i="36"/>
  <c r="D177" i="36"/>
  <c r="E177" i="36"/>
  <c r="F177" i="36"/>
  <c r="G177" i="36"/>
  <c r="D178" i="36"/>
  <c r="E178" i="36"/>
  <c r="F178" i="36"/>
  <c r="G178" i="36"/>
  <c r="D179" i="36"/>
  <c r="E179" i="36"/>
  <c r="F179" i="36"/>
  <c r="G179" i="36"/>
  <c r="D180" i="36"/>
  <c r="E180" i="36"/>
  <c r="F180" i="36"/>
  <c r="G180" i="36"/>
  <c r="D181" i="36"/>
  <c r="E181" i="36"/>
  <c r="F181" i="36"/>
  <c r="G181" i="36"/>
  <c r="D182" i="36"/>
  <c r="E182" i="36"/>
  <c r="F182" i="36"/>
  <c r="G182" i="36"/>
  <c r="D183" i="36"/>
  <c r="E183" i="36"/>
  <c r="F183" i="36"/>
  <c r="G183" i="36"/>
  <c r="D184" i="36"/>
  <c r="E184" i="36"/>
  <c r="F184" i="36"/>
  <c r="G184" i="36"/>
  <c r="D185" i="36"/>
  <c r="E185" i="36"/>
  <c r="F185" i="36"/>
  <c r="G185" i="36"/>
  <c r="D186" i="36"/>
  <c r="E186" i="36"/>
  <c r="F186" i="36"/>
  <c r="G186" i="36"/>
  <c r="D187" i="36"/>
  <c r="E187" i="36"/>
  <c r="F187" i="36"/>
  <c r="G187" i="36"/>
  <c r="D188" i="36"/>
  <c r="E188" i="36"/>
  <c r="F188" i="36"/>
  <c r="G188" i="36"/>
  <c r="D189" i="36"/>
  <c r="E189" i="36"/>
  <c r="F189" i="36"/>
  <c r="G189" i="36"/>
  <c r="D190" i="36"/>
  <c r="E190" i="36"/>
  <c r="F190" i="36"/>
  <c r="G190" i="36"/>
  <c r="D191" i="36"/>
  <c r="E191" i="36"/>
  <c r="F191" i="36"/>
  <c r="G191" i="36"/>
  <c r="D192" i="36"/>
  <c r="E192" i="36"/>
  <c r="F192" i="36"/>
  <c r="G192" i="36"/>
  <c r="D193" i="36"/>
  <c r="E193" i="36"/>
  <c r="F193" i="36"/>
  <c r="G193" i="36"/>
  <c r="D194" i="36"/>
  <c r="E194" i="36"/>
  <c r="F194" i="36"/>
  <c r="G194" i="36"/>
  <c r="D195" i="36"/>
  <c r="E195" i="36"/>
  <c r="F195" i="36"/>
  <c r="G195" i="36"/>
  <c r="D196" i="36"/>
  <c r="E196" i="36"/>
  <c r="F196" i="36"/>
  <c r="G196" i="36"/>
  <c r="D197" i="36"/>
  <c r="E197" i="36"/>
  <c r="F197" i="36"/>
  <c r="G197" i="36"/>
  <c r="D198" i="36"/>
  <c r="E198" i="36"/>
  <c r="F198" i="36"/>
  <c r="G198" i="36"/>
  <c r="G156" i="36"/>
  <c r="F156" i="36"/>
  <c r="E156" i="36"/>
  <c r="D156" i="36"/>
  <c r="D114" i="36"/>
  <c r="E114" i="36"/>
  <c r="F114" i="36"/>
  <c r="G114" i="36"/>
  <c r="D115" i="36"/>
  <c r="E115" i="36"/>
  <c r="F115" i="36"/>
  <c r="G115" i="36"/>
  <c r="D116" i="36"/>
  <c r="E116" i="36"/>
  <c r="F116" i="36"/>
  <c r="G116" i="36"/>
  <c r="D117" i="36"/>
  <c r="E117" i="36"/>
  <c r="F117" i="36"/>
  <c r="G117" i="36"/>
  <c r="D118" i="36"/>
  <c r="E118" i="36"/>
  <c r="F118" i="36"/>
  <c r="G118" i="36"/>
  <c r="D119" i="36"/>
  <c r="E119" i="36"/>
  <c r="F119" i="36"/>
  <c r="G119" i="36"/>
  <c r="D120" i="36"/>
  <c r="E120" i="36"/>
  <c r="F120" i="36"/>
  <c r="G120" i="36"/>
  <c r="D121" i="36"/>
  <c r="E121" i="36"/>
  <c r="F121" i="36"/>
  <c r="G121" i="36"/>
  <c r="D122" i="36"/>
  <c r="E122" i="36"/>
  <c r="F122" i="36"/>
  <c r="G122" i="36"/>
  <c r="D123" i="36"/>
  <c r="E123" i="36"/>
  <c r="F123" i="36"/>
  <c r="G123" i="36"/>
  <c r="D124" i="36"/>
  <c r="E124" i="36"/>
  <c r="F124" i="36"/>
  <c r="G124" i="36"/>
  <c r="D125" i="36"/>
  <c r="E125" i="36"/>
  <c r="F125" i="36"/>
  <c r="G125" i="36"/>
  <c r="D126" i="36"/>
  <c r="E126" i="36"/>
  <c r="F126" i="36"/>
  <c r="G126" i="36"/>
  <c r="D127" i="36"/>
  <c r="E127" i="36"/>
  <c r="F127" i="36"/>
  <c r="G127" i="36"/>
  <c r="D128" i="36"/>
  <c r="E128" i="36"/>
  <c r="F128" i="36"/>
  <c r="G128" i="36"/>
  <c r="D129" i="36"/>
  <c r="E129" i="36"/>
  <c r="F129" i="36"/>
  <c r="G129" i="36"/>
  <c r="D130" i="36"/>
  <c r="E130" i="36"/>
  <c r="F130" i="36"/>
  <c r="G130" i="36"/>
  <c r="D131" i="36"/>
  <c r="E131" i="36"/>
  <c r="F131" i="36"/>
  <c r="G131" i="36"/>
  <c r="D132" i="36"/>
  <c r="E132" i="36"/>
  <c r="F132" i="36"/>
  <c r="G132" i="36"/>
  <c r="D133" i="36"/>
  <c r="E133" i="36"/>
  <c r="F133" i="36"/>
  <c r="G133" i="36"/>
  <c r="D134" i="36"/>
  <c r="E134" i="36"/>
  <c r="F134" i="36"/>
  <c r="G134" i="36"/>
  <c r="D135" i="36"/>
  <c r="E135" i="36"/>
  <c r="F135" i="36"/>
  <c r="G135" i="36"/>
  <c r="D136" i="36"/>
  <c r="E136" i="36"/>
  <c r="F136" i="36"/>
  <c r="G136" i="36"/>
  <c r="D137" i="36"/>
  <c r="E137" i="36"/>
  <c r="F137" i="36"/>
  <c r="G137" i="36"/>
  <c r="D138" i="36"/>
  <c r="E138" i="36"/>
  <c r="F138" i="36"/>
  <c r="G138" i="36"/>
  <c r="D139" i="36"/>
  <c r="E139" i="36"/>
  <c r="F139" i="36"/>
  <c r="G139" i="36"/>
  <c r="D140" i="36"/>
  <c r="E140" i="36"/>
  <c r="F140" i="36"/>
  <c r="G140" i="36"/>
  <c r="D141" i="36"/>
  <c r="E141" i="36"/>
  <c r="F141" i="36"/>
  <c r="G141" i="36"/>
  <c r="D142" i="36"/>
  <c r="E142" i="36"/>
  <c r="F142" i="36"/>
  <c r="G142" i="36"/>
  <c r="D143" i="36"/>
  <c r="E143" i="36"/>
  <c r="F143" i="36"/>
  <c r="G143" i="36"/>
  <c r="D144" i="36"/>
  <c r="E144" i="36"/>
  <c r="F144" i="36"/>
  <c r="G144" i="36"/>
  <c r="D145" i="36"/>
  <c r="E145" i="36"/>
  <c r="F145" i="36"/>
  <c r="G145" i="36"/>
  <c r="D146" i="36"/>
  <c r="E146" i="36"/>
  <c r="F146" i="36"/>
  <c r="G146" i="36"/>
  <c r="D147" i="36"/>
  <c r="E147" i="36"/>
  <c r="F147" i="36"/>
  <c r="G147" i="36"/>
  <c r="D148" i="36"/>
  <c r="E148" i="36"/>
  <c r="F148" i="36"/>
  <c r="G148" i="36"/>
  <c r="D149" i="36"/>
  <c r="E149" i="36"/>
  <c r="F149" i="36"/>
  <c r="G149" i="36"/>
  <c r="D150" i="36"/>
  <c r="E150" i="36"/>
  <c r="F150" i="36"/>
  <c r="G150" i="36"/>
  <c r="D151" i="36"/>
  <c r="E151" i="36"/>
  <c r="F151" i="36"/>
  <c r="G151" i="36"/>
  <c r="D152" i="36"/>
  <c r="E152" i="36"/>
  <c r="F152" i="36"/>
  <c r="G152" i="36"/>
  <c r="D153" i="36"/>
  <c r="E153" i="36"/>
  <c r="F153" i="36"/>
  <c r="G153" i="36"/>
  <c r="D154" i="36"/>
  <c r="E154" i="36"/>
  <c r="F154" i="36"/>
  <c r="G154" i="36"/>
  <c r="D155" i="36"/>
  <c r="E155" i="36"/>
  <c r="F155" i="36"/>
  <c r="G155" i="36"/>
  <c r="G113" i="36"/>
  <c r="F113" i="36"/>
  <c r="D113" i="36"/>
  <c r="D71" i="36"/>
  <c r="G71" i="36"/>
  <c r="D72" i="36"/>
  <c r="G72" i="36"/>
  <c r="D73" i="36"/>
  <c r="G73" i="36"/>
  <c r="D74" i="36"/>
  <c r="G74" i="36"/>
  <c r="D75" i="36"/>
  <c r="G75" i="36"/>
  <c r="D76" i="36"/>
  <c r="E76" i="36"/>
  <c r="F76" i="36"/>
  <c r="G76" i="36"/>
  <c r="D77" i="36"/>
  <c r="E77" i="36"/>
  <c r="F77" i="36"/>
  <c r="G77" i="36"/>
  <c r="D78" i="36"/>
  <c r="E78" i="36"/>
  <c r="F78" i="36"/>
  <c r="G78" i="36"/>
  <c r="D79" i="36"/>
  <c r="E79" i="36"/>
  <c r="F79" i="36"/>
  <c r="G79" i="36"/>
  <c r="D80" i="36"/>
  <c r="E80" i="36"/>
  <c r="F80" i="36"/>
  <c r="G80" i="36"/>
  <c r="D81" i="36"/>
  <c r="E81" i="36"/>
  <c r="F81" i="36"/>
  <c r="G81" i="36"/>
  <c r="D82" i="36"/>
  <c r="E82" i="36"/>
  <c r="F82" i="36"/>
  <c r="G82" i="36"/>
  <c r="D83" i="36"/>
  <c r="E83" i="36"/>
  <c r="F83" i="36"/>
  <c r="G83" i="36"/>
  <c r="D84" i="36"/>
  <c r="E84" i="36"/>
  <c r="F84" i="36"/>
  <c r="G84" i="36"/>
  <c r="D85" i="36"/>
  <c r="E85" i="36"/>
  <c r="F85" i="36"/>
  <c r="G85" i="36"/>
  <c r="D86" i="36"/>
  <c r="E86" i="36"/>
  <c r="F86" i="36"/>
  <c r="G86" i="36"/>
  <c r="D87" i="36"/>
  <c r="E87" i="36"/>
  <c r="F87" i="36"/>
  <c r="G87" i="36"/>
  <c r="D88" i="36"/>
  <c r="E88" i="36"/>
  <c r="F88" i="36"/>
  <c r="G88" i="36"/>
  <c r="D89" i="36"/>
  <c r="E89" i="36"/>
  <c r="F89" i="36"/>
  <c r="G89" i="36"/>
  <c r="D90" i="36"/>
  <c r="E90" i="36"/>
  <c r="F90" i="36"/>
  <c r="G90" i="36"/>
  <c r="D91" i="36"/>
  <c r="E91" i="36"/>
  <c r="F91" i="36"/>
  <c r="G91" i="36"/>
  <c r="D92" i="36"/>
  <c r="E92" i="36"/>
  <c r="F92" i="36"/>
  <c r="G92" i="36"/>
  <c r="D93" i="36"/>
  <c r="E93" i="36"/>
  <c r="F93" i="36"/>
  <c r="G93" i="36"/>
  <c r="D94" i="36"/>
  <c r="E94" i="36"/>
  <c r="F94" i="36"/>
  <c r="G94" i="36"/>
  <c r="D95" i="36"/>
  <c r="E95" i="36"/>
  <c r="F95" i="36"/>
  <c r="G95" i="36"/>
  <c r="D96" i="36"/>
  <c r="E96" i="36"/>
  <c r="F96" i="36"/>
  <c r="G96" i="36"/>
  <c r="D97" i="36"/>
  <c r="E97" i="36"/>
  <c r="F97" i="36"/>
  <c r="G97" i="36"/>
  <c r="D98" i="36"/>
  <c r="E98" i="36"/>
  <c r="F98" i="36"/>
  <c r="G98" i="36"/>
  <c r="D99" i="36"/>
  <c r="E99" i="36"/>
  <c r="F99" i="36"/>
  <c r="G99" i="36"/>
  <c r="D100" i="36"/>
  <c r="E100" i="36"/>
  <c r="F100" i="36"/>
  <c r="G100" i="36"/>
  <c r="D101" i="36"/>
  <c r="E101" i="36"/>
  <c r="F101" i="36"/>
  <c r="G101" i="36"/>
  <c r="D102" i="36"/>
  <c r="E102" i="36"/>
  <c r="F102" i="36"/>
  <c r="G102" i="36"/>
  <c r="D103" i="36"/>
  <c r="E103" i="36"/>
  <c r="F103" i="36"/>
  <c r="G103" i="36"/>
  <c r="D104" i="36"/>
  <c r="E104" i="36"/>
  <c r="F104" i="36"/>
  <c r="G104" i="36"/>
  <c r="D105" i="36"/>
  <c r="E105" i="36"/>
  <c r="F105" i="36"/>
  <c r="G105" i="36"/>
  <c r="D106" i="36"/>
  <c r="E106" i="36"/>
  <c r="F106" i="36"/>
  <c r="G106" i="36"/>
  <c r="D107" i="36"/>
  <c r="E107" i="36"/>
  <c r="F107" i="36"/>
  <c r="G107" i="36"/>
  <c r="D108" i="36"/>
  <c r="E108" i="36"/>
  <c r="F108" i="36"/>
  <c r="G108" i="36"/>
  <c r="D109" i="36"/>
  <c r="E109" i="36"/>
  <c r="F109" i="36"/>
  <c r="G109" i="36"/>
  <c r="D110" i="36"/>
  <c r="E110" i="36"/>
  <c r="F110" i="36"/>
  <c r="G110" i="36"/>
  <c r="D111" i="36"/>
  <c r="E111" i="36"/>
  <c r="F111" i="36"/>
  <c r="G111" i="36"/>
  <c r="D112" i="36"/>
  <c r="E112" i="36"/>
  <c r="F112" i="36"/>
  <c r="G112" i="36"/>
  <c r="G70" i="36"/>
  <c r="D70" i="36"/>
  <c r="D67" i="36"/>
  <c r="E67" i="36"/>
  <c r="F67" i="36"/>
  <c r="G67" i="36"/>
  <c r="D68" i="36"/>
  <c r="E68" i="36"/>
  <c r="F68" i="36"/>
  <c r="G68" i="36"/>
  <c r="D69" i="36"/>
  <c r="E69" i="36"/>
  <c r="F69" i="36"/>
  <c r="G69" i="36"/>
  <c r="D28" i="36"/>
  <c r="G28" i="36"/>
  <c r="D29" i="36"/>
  <c r="G29" i="36"/>
  <c r="D30" i="36"/>
  <c r="E30" i="36"/>
  <c r="F30" i="36"/>
  <c r="G30" i="36"/>
  <c r="D31" i="36"/>
  <c r="E31" i="36"/>
  <c r="F31" i="36"/>
  <c r="G31" i="36"/>
  <c r="D32" i="36"/>
  <c r="E32" i="36"/>
  <c r="F32" i="36"/>
  <c r="G32" i="36"/>
  <c r="D33" i="36"/>
  <c r="E33" i="36"/>
  <c r="F33" i="36"/>
  <c r="G33" i="36"/>
  <c r="D34" i="36"/>
  <c r="E34" i="36"/>
  <c r="F34" i="36"/>
  <c r="G34" i="36"/>
  <c r="D35" i="36"/>
  <c r="E35" i="36"/>
  <c r="F35" i="36"/>
  <c r="G35" i="36"/>
  <c r="D36" i="36"/>
  <c r="E36" i="36"/>
  <c r="F36" i="36"/>
  <c r="G36" i="36"/>
  <c r="D37" i="36"/>
  <c r="E37" i="36"/>
  <c r="F37" i="36"/>
  <c r="G37" i="36"/>
  <c r="D38" i="36"/>
  <c r="E38" i="36"/>
  <c r="F38" i="36"/>
  <c r="G38" i="36"/>
  <c r="D39" i="36"/>
  <c r="E39" i="36"/>
  <c r="F39" i="36"/>
  <c r="G39" i="36"/>
  <c r="D40" i="36"/>
  <c r="E40" i="36"/>
  <c r="F40" i="36"/>
  <c r="G40" i="36"/>
  <c r="D41" i="36"/>
  <c r="E41" i="36"/>
  <c r="F41" i="36"/>
  <c r="G41" i="36"/>
  <c r="D42" i="36"/>
  <c r="E42" i="36"/>
  <c r="F42" i="36"/>
  <c r="G42" i="36"/>
  <c r="D43" i="36"/>
  <c r="E43" i="36"/>
  <c r="F43" i="36"/>
  <c r="G43" i="36"/>
  <c r="D44" i="36"/>
  <c r="E44" i="36"/>
  <c r="F44" i="36"/>
  <c r="G44" i="36"/>
  <c r="D45" i="36"/>
  <c r="E45" i="36"/>
  <c r="F45" i="36"/>
  <c r="G45" i="36"/>
  <c r="D46" i="36"/>
  <c r="E46" i="36"/>
  <c r="F46" i="36"/>
  <c r="G46" i="36"/>
  <c r="D47" i="36"/>
  <c r="E47" i="36"/>
  <c r="F47" i="36"/>
  <c r="G47" i="36"/>
  <c r="D48" i="36"/>
  <c r="E48" i="36"/>
  <c r="F48" i="36"/>
  <c r="G48" i="36"/>
  <c r="D49" i="36"/>
  <c r="E49" i="36"/>
  <c r="F49" i="36"/>
  <c r="G49" i="36"/>
  <c r="D50" i="36"/>
  <c r="E50" i="36"/>
  <c r="F50" i="36"/>
  <c r="G50" i="36"/>
  <c r="D51" i="36"/>
  <c r="E51" i="36"/>
  <c r="F51" i="36"/>
  <c r="G51" i="36"/>
  <c r="D52" i="36"/>
  <c r="E52" i="36"/>
  <c r="F52" i="36"/>
  <c r="G52" i="36"/>
  <c r="D53" i="36"/>
  <c r="E53" i="36"/>
  <c r="F53" i="36"/>
  <c r="G53" i="36"/>
  <c r="D54" i="36"/>
  <c r="E54" i="36"/>
  <c r="F54" i="36"/>
  <c r="G54" i="36"/>
  <c r="D55" i="36"/>
  <c r="E55" i="36"/>
  <c r="F55" i="36"/>
  <c r="G55" i="36"/>
  <c r="D56" i="36"/>
  <c r="E56" i="36"/>
  <c r="F56" i="36"/>
  <c r="G56" i="36"/>
  <c r="D57" i="36"/>
  <c r="E57" i="36"/>
  <c r="F57" i="36"/>
  <c r="G57" i="36"/>
  <c r="D58" i="36"/>
  <c r="E58" i="36"/>
  <c r="F58" i="36"/>
  <c r="G58" i="36"/>
  <c r="D59" i="36"/>
  <c r="E59" i="36"/>
  <c r="F59" i="36"/>
  <c r="G59" i="36"/>
  <c r="D60" i="36"/>
  <c r="E60" i="36"/>
  <c r="F60" i="36"/>
  <c r="G60" i="36"/>
  <c r="D61" i="36"/>
  <c r="E61" i="36"/>
  <c r="F61" i="36"/>
  <c r="G61" i="36"/>
  <c r="D62" i="36"/>
  <c r="E62" i="36"/>
  <c r="F62" i="36"/>
  <c r="G62" i="36"/>
  <c r="D63" i="36"/>
  <c r="E63" i="36"/>
  <c r="F63" i="36"/>
  <c r="G63" i="36"/>
  <c r="D64" i="36"/>
  <c r="E64" i="36"/>
  <c r="F64" i="36"/>
  <c r="G64" i="36"/>
  <c r="D65" i="36"/>
  <c r="E65" i="36"/>
  <c r="F65" i="36"/>
  <c r="G65" i="36"/>
  <c r="D66" i="36"/>
  <c r="E66" i="36"/>
  <c r="F66" i="36"/>
  <c r="G66" i="36"/>
  <c r="G27" i="36"/>
  <c r="F27" i="36"/>
  <c r="E27" i="36"/>
  <c r="D27" i="36"/>
  <c r="S206" i="36"/>
  <c r="S375" i="36"/>
  <c r="S331" i="36"/>
  <c r="S163" i="36"/>
  <c r="S204" i="36"/>
  <c r="S322" i="36"/>
  <c r="S321" i="36"/>
  <c r="S248" i="36"/>
  <c r="S347" i="36"/>
  <c r="S320" i="36"/>
  <c r="S341" i="36"/>
  <c r="S268" i="36"/>
  <c r="S184" i="36"/>
  <c r="S318" i="36"/>
  <c r="S315" i="36"/>
  <c r="S267" i="36"/>
  <c r="S264" i="36"/>
  <c r="S263" i="36"/>
  <c r="S338" i="36"/>
  <c r="S310" i="36"/>
  <c r="S308" i="36"/>
  <c r="S261" i="36"/>
  <c r="S259" i="36"/>
  <c r="S258" i="36"/>
  <c r="S231" i="36"/>
  <c r="S383" i="36"/>
  <c r="S226" i="36"/>
  <c r="S257" i="36"/>
  <c r="S223" i="36"/>
  <c r="S183" i="36"/>
  <c r="S302" i="36"/>
  <c r="S501" i="36"/>
  <c r="S181" i="36"/>
  <c r="S300" i="36"/>
  <c r="S219" i="36"/>
  <c r="S177" i="36"/>
  <c r="S500" i="36"/>
  <c r="S297" i="36"/>
  <c r="S294" i="36"/>
  <c r="S174" i="36"/>
  <c r="S170" i="36"/>
  <c r="S169" i="36"/>
  <c r="S128" i="36"/>
  <c r="S418" i="36"/>
  <c r="S417" i="36"/>
  <c r="S377" i="36"/>
  <c r="S293" i="36"/>
  <c r="S167" i="36"/>
  <c r="S126" i="36"/>
  <c r="S75" i="36"/>
  <c r="S215" i="36"/>
  <c r="S214" i="36"/>
  <c r="S290" i="36"/>
  <c r="S74" i="36"/>
  <c r="S289" i="36"/>
  <c r="S121" i="36"/>
  <c r="S119" i="36"/>
  <c r="S251" i="36"/>
  <c r="S212" i="36"/>
  <c r="S210" i="36"/>
  <c r="S376" i="36"/>
  <c r="S287" i="36"/>
  <c r="S207" i="36"/>
  <c r="S166" i="36"/>
  <c r="D503" i="36"/>
  <c r="D504" i="36"/>
  <c r="D505" i="36"/>
  <c r="D506" i="36"/>
  <c r="D507" i="36"/>
  <c r="D508" i="36"/>
  <c r="D509" i="36"/>
  <c r="D510" i="36"/>
  <c r="D511" i="36"/>
  <c r="D512" i="36"/>
  <c r="D513" i="36"/>
  <c r="D514" i="36"/>
  <c r="D515" i="36"/>
  <c r="D516" i="36"/>
  <c r="D517" i="36"/>
  <c r="D518" i="36"/>
  <c r="D519" i="36"/>
  <c r="D520" i="36"/>
  <c r="D521" i="36"/>
  <c r="D522" i="36"/>
  <c r="D523" i="36"/>
  <c r="D524" i="36"/>
  <c r="D525" i="36"/>
  <c r="D526" i="36"/>
  <c r="D527" i="36"/>
  <c r="D528" i="36"/>
  <c r="D529" i="36"/>
  <c r="D530" i="36"/>
  <c r="D531" i="36"/>
  <c r="D532" i="36"/>
  <c r="D533" i="36"/>
  <c r="D534" i="36"/>
  <c r="D535" i="36"/>
  <c r="D536" i="36"/>
  <c r="D537" i="36"/>
  <c r="D538" i="36"/>
  <c r="D539" i="36"/>
  <c r="D540" i="36"/>
  <c r="D541" i="36"/>
  <c r="N1" i="36"/>
  <c r="E28" i="36"/>
  <c r="E29" i="36"/>
  <c r="F28" i="36"/>
  <c r="F29" i="36"/>
  <c r="E70" i="36"/>
  <c r="E71" i="36"/>
  <c r="E72" i="36"/>
  <c r="E73" i="36"/>
  <c r="E74" i="36"/>
  <c r="E75" i="36"/>
  <c r="F70" i="36"/>
  <c r="F72" i="36"/>
  <c r="F73" i="36"/>
  <c r="F74" i="36"/>
  <c r="F75" i="36"/>
  <c r="F71" i="36"/>
  <c r="E113" i="36"/>
  <c r="E199" i="36"/>
  <c r="F199" i="36"/>
  <c r="E200" i="36"/>
  <c r="F200" i="36"/>
  <c r="E201" i="36"/>
  <c r="F201" i="36"/>
  <c r="E202" i="36"/>
  <c r="F202" i="36"/>
  <c r="E203" i="36"/>
  <c r="F203" i="36"/>
  <c r="E204" i="36"/>
  <c r="F204" i="36"/>
  <c r="E206" i="36"/>
  <c r="F206" i="36"/>
  <c r="E208" i="36"/>
  <c r="F208" i="36"/>
  <c r="E209" i="36"/>
  <c r="F209" i="36"/>
  <c r="E210" i="36"/>
  <c r="F210" i="36"/>
  <c r="E211" i="36"/>
  <c r="F211" i="36"/>
  <c r="E212" i="36"/>
  <c r="F212" i="36"/>
  <c r="E213" i="36"/>
  <c r="F213" i="36"/>
  <c r="E215" i="36"/>
  <c r="F215" i="36"/>
  <c r="E216" i="36"/>
  <c r="F216" i="36"/>
  <c r="E218" i="36"/>
  <c r="E219" i="36"/>
  <c r="F218" i="36"/>
  <c r="F219" i="36"/>
  <c r="AH54"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78" i="16"/>
  <c r="Q79" i="16"/>
  <c r="Q80" i="16"/>
  <c r="Q81" i="16"/>
  <c r="Q82" i="16"/>
  <c r="Q83" i="16"/>
  <c r="Q84" i="16"/>
  <c r="Q85" i="16"/>
  <c r="Q86" i="16"/>
  <c r="Q87" i="16"/>
  <c r="Q88" i="16"/>
  <c r="Q89" i="16"/>
  <c r="Q90" i="16"/>
  <c r="Q91" i="16"/>
  <c r="Q92" i="16"/>
  <c r="Q93" i="16"/>
  <c r="Q94" i="16"/>
  <c r="B53" i="16"/>
  <c r="B52" i="16"/>
  <c r="B95" i="16" s="1"/>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AB9" i="16"/>
  <c r="L53" i="16" s="1"/>
  <c r="AB8" i="16"/>
  <c r="L52" i="16"/>
  <c r="AB10" i="16"/>
  <c r="L54" i="16"/>
  <c r="L95" i="16" s="1"/>
  <c r="L99" i="16" s="1"/>
  <c r="AB11" i="16"/>
  <c r="L55" i="16" s="1"/>
  <c r="AB12" i="16"/>
  <c r="L56" i="16" s="1"/>
  <c r="AB13" i="16"/>
  <c r="L57" i="16"/>
  <c r="AB14" i="16"/>
  <c r="L58" i="16"/>
  <c r="AB15" i="16"/>
  <c r="L59" i="16"/>
  <c r="AB16" i="16"/>
  <c r="L60" i="16" s="1"/>
  <c r="AB17" i="16"/>
  <c r="L61" i="16"/>
  <c r="AB18" i="16"/>
  <c r="L62" i="16" s="1"/>
  <c r="AB19" i="16"/>
  <c r="L63" i="16"/>
  <c r="AB20" i="16"/>
  <c r="L64" i="16" s="1"/>
  <c r="AB21" i="16"/>
  <c r="L65" i="16"/>
  <c r="AB22" i="16"/>
  <c r="L66" i="16"/>
  <c r="AB23" i="16"/>
  <c r="L67" i="16"/>
  <c r="AB24" i="16"/>
  <c r="L68" i="16" s="1"/>
  <c r="AB25" i="16"/>
  <c r="L69" i="16"/>
  <c r="AB26" i="16"/>
  <c r="L70" i="16" s="1"/>
  <c r="AB27" i="16"/>
  <c r="L71" i="16" s="1"/>
  <c r="AB28" i="16"/>
  <c r="L72" i="16" s="1"/>
  <c r="AB29" i="16"/>
  <c r="L73" i="16"/>
  <c r="AB30" i="16"/>
  <c r="L74" i="16"/>
  <c r="AB31" i="16"/>
  <c r="L75" i="16"/>
  <c r="AB32" i="16"/>
  <c r="L76" i="16" s="1"/>
  <c r="AB33" i="16"/>
  <c r="L77" i="16"/>
  <c r="AB34" i="16"/>
  <c r="L78" i="16" s="1"/>
  <c r="AB35" i="16"/>
  <c r="L79" i="16" s="1"/>
  <c r="AB36" i="16"/>
  <c r="L80" i="16" s="1"/>
  <c r="AB37" i="16"/>
  <c r="L81" i="16"/>
  <c r="AB38" i="16"/>
  <c r="L82" i="16"/>
  <c r="AB39" i="16"/>
  <c r="L83" i="16"/>
  <c r="AB40" i="16"/>
  <c r="L84" i="16" s="1"/>
  <c r="AB41" i="16"/>
  <c r="L85" i="16"/>
  <c r="AB42" i="16"/>
  <c r="L86" i="16"/>
  <c r="AB43" i="16"/>
  <c r="L87" i="16" s="1"/>
  <c r="AB44" i="16"/>
  <c r="L88" i="16" s="1"/>
  <c r="AB45" i="16"/>
  <c r="L89" i="16"/>
  <c r="AB46" i="16"/>
  <c r="L90" i="16"/>
  <c r="AB47" i="16"/>
  <c r="L91" i="16"/>
  <c r="AB48" i="16"/>
  <c r="L92" i="16" s="1"/>
  <c r="AB49" i="16"/>
  <c r="L93" i="16"/>
  <c r="AB50" i="16"/>
  <c r="L94" i="16" s="1"/>
  <c r="H54" i="16"/>
  <c r="H55" i="16"/>
  <c r="H56" i="16"/>
  <c r="H57" i="16"/>
  <c r="H58" i="16"/>
  <c r="H95" i="16" s="1"/>
  <c r="H99" i="16" s="1"/>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AA2" i="16"/>
  <c r="M2" i="16"/>
  <c r="AF4" i="16"/>
  <c r="L3" i="16"/>
  <c r="M3" i="35" s="1"/>
  <c r="H53" i="16"/>
  <c r="H52" i="16"/>
  <c r="AH54" i="18"/>
  <c r="Q52" i="18"/>
  <c r="Q53" i="18"/>
  <c r="Q54" i="18"/>
  <c r="Q55" i="18"/>
  <c r="Q56" i="18"/>
  <c r="Q95" i="18" s="1"/>
  <c r="Q99" i="18" s="1"/>
  <c r="Q57" i="18"/>
  <c r="Q58" i="18"/>
  <c r="Q59" i="18"/>
  <c r="Q60" i="18"/>
  <c r="Q61" i="18"/>
  <c r="Q62" i="18"/>
  <c r="Q63" i="18"/>
  <c r="Q64" i="18"/>
  <c r="Q65" i="18"/>
  <c r="Q66" i="18"/>
  <c r="Q67" i="18"/>
  <c r="Q68" i="18"/>
  <c r="Q69" i="18"/>
  <c r="Q70" i="18"/>
  <c r="Q71" i="18"/>
  <c r="Q72" i="18"/>
  <c r="Q73" i="18"/>
  <c r="Q74" i="18"/>
  <c r="Q75" i="18"/>
  <c r="Q76" i="18"/>
  <c r="Q77" i="18"/>
  <c r="Q78" i="18"/>
  <c r="Q79" i="18"/>
  <c r="Q80" i="18"/>
  <c r="Q81" i="18"/>
  <c r="Q82" i="18"/>
  <c r="Q83" i="18"/>
  <c r="Q84" i="18"/>
  <c r="Q85" i="18"/>
  <c r="Q86" i="18"/>
  <c r="Q87" i="18"/>
  <c r="Q88" i="18"/>
  <c r="Q89" i="18"/>
  <c r="Q90" i="18"/>
  <c r="Q91" i="18"/>
  <c r="Q92" i="18"/>
  <c r="Q93" i="18"/>
  <c r="Q94" i="18"/>
  <c r="B52" i="18"/>
  <c r="B95" i="18" s="1"/>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AB8" i="18"/>
  <c r="L52" i="18"/>
  <c r="L95" i="18" s="1"/>
  <c r="L99" i="18" s="1"/>
  <c r="AB9" i="18"/>
  <c r="L53" i="18" s="1"/>
  <c r="AB10" i="18"/>
  <c r="L54" i="18" s="1"/>
  <c r="AB11" i="18"/>
  <c r="L55" i="18"/>
  <c r="AB12" i="18"/>
  <c r="L56" i="18"/>
  <c r="AB13" i="18"/>
  <c r="L57" i="18" s="1"/>
  <c r="AB14" i="18"/>
  <c r="L58" i="18" s="1"/>
  <c r="AB15" i="18"/>
  <c r="L59" i="18"/>
  <c r="AB16" i="18"/>
  <c r="L60" i="18"/>
  <c r="AB17" i="18"/>
  <c r="L61" i="18" s="1"/>
  <c r="AB18" i="18"/>
  <c r="L62" i="18" s="1"/>
  <c r="AB19" i="18"/>
  <c r="L63" i="18"/>
  <c r="AB20" i="18"/>
  <c r="L64" i="18"/>
  <c r="AB21" i="18"/>
  <c r="L65" i="18" s="1"/>
  <c r="AB22" i="18"/>
  <c r="L66" i="18" s="1"/>
  <c r="AB23" i="18"/>
  <c r="L67" i="18"/>
  <c r="AB24" i="18"/>
  <c r="L68" i="18"/>
  <c r="AB25" i="18"/>
  <c r="L69" i="18" s="1"/>
  <c r="AB26" i="18"/>
  <c r="L70" i="18" s="1"/>
  <c r="AB27" i="18"/>
  <c r="L71" i="18"/>
  <c r="AB28" i="18"/>
  <c r="L72" i="18"/>
  <c r="AB29" i="18"/>
  <c r="L73" i="18" s="1"/>
  <c r="AB30" i="18"/>
  <c r="L74" i="18" s="1"/>
  <c r="AB31" i="18"/>
  <c r="L75" i="18"/>
  <c r="AB32" i="18"/>
  <c r="L76" i="18"/>
  <c r="AB33" i="18"/>
  <c r="L77" i="18" s="1"/>
  <c r="AB34" i="18"/>
  <c r="L78" i="18" s="1"/>
  <c r="AB35" i="18"/>
  <c r="L79" i="18"/>
  <c r="AB36" i="18"/>
  <c r="L80" i="18"/>
  <c r="AB37" i="18"/>
  <c r="L81" i="18" s="1"/>
  <c r="AB38" i="18"/>
  <c r="L82" i="18" s="1"/>
  <c r="AB39" i="18"/>
  <c r="L83" i="18"/>
  <c r="AB40" i="18"/>
  <c r="L84" i="18"/>
  <c r="AB41" i="18"/>
  <c r="L85" i="18" s="1"/>
  <c r="AB42" i="18"/>
  <c r="L86" i="18" s="1"/>
  <c r="AB43" i="18"/>
  <c r="L87" i="18"/>
  <c r="AB44" i="18"/>
  <c r="L88" i="18"/>
  <c r="AB45" i="18"/>
  <c r="L89" i="18" s="1"/>
  <c r="AB46" i="18"/>
  <c r="L90" i="18" s="1"/>
  <c r="AB47" i="18"/>
  <c r="L91" i="18"/>
  <c r="AB48" i="18"/>
  <c r="L92" i="18"/>
  <c r="AB49" i="18"/>
  <c r="L93" i="18" s="1"/>
  <c r="AB50" i="18"/>
  <c r="L94" i="18" s="1"/>
  <c r="AA2" i="18"/>
  <c r="M2" i="18"/>
  <c r="AF4" i="18"/>
  <c r="L3" i="18" s="1"/>
  <c r="AC1" i="18"/>
  <c r="H52" i="18"/>
  <c r="H53" i="18"/>
  <c r="H54" i="18"/>
  <c r="H55" i="18"/>
  <c r="H56" i="18"/>
  <c r="H57" i="18"/>
  <c r="B60" i="15"/>
  <c r="B61" i="15" s="1"/>
  <c r="B64" i="15"/>
  <c r="B65" i="15"/>
  <c r="B66" i="15"/>
  <c r="M60" i="15"/>
  <c r="M64" i="15"/>
  <c r="M65" i="15"/>
  <c r="M66" i="15"/>
  <c r="AH54" i="19"/>
  <c r="Q52" i="19"/>
  <c r="Q53" i="19"/>
  <c r="Q54" i="19"/>
  <c r="Q55" i="19"/>
  <c r="Q56" i="19"/>
  <c r="Q57" i="19"/>
  <c r="Q58" i="19"/>
  <c r="Q59" i="19"/>
  <c r="Q95" i="19" s="1"/>
  <c r="Q99" i="19" s="1"/>
  <c r="Q60" i="19"/>
  <c r="Q61" i="19"/>
  <c r="Q62" i="19"/>
  <c r="Q63" i="19"/>
  <c r="Q64" i="19"/>
  <c r="Q65" i="19"/>
  <c r="Q66" i="19"/>
  <c r="Q67" i="19"/>
  <c r="Q68" i="19"/>
  <c r="Q69" i="19"/>
  <c r="Q70" i="19"/>
  <c r="Q71" i="19"/>
  <c r="Q72" i="19"/>
  <c r="Q73" i="19"/>
  <c r="Q74" i="19"/>
  <c r="Q75" i="19"/>
  <c r="Q76" i="19"/>
  <c r="Q77" i="19"/>
  <c r="Q78" i="19"/>
  <c r="Q79" i="19"/>
  <c r="Q80" i="19"/>
  <c r="Q81" i="19"/>
  <c r="Q82" i="19"/>
  <c r="Q83" i="19"/>
  <c r="Q84" i="19"/>
  <c r="Q85" i="19"/>
  <c r="Q86" i="19"/>
  <c r="Q87" i="19"/>
  <c r="Q88" i="19"/>
  <c r="Q89" i="19"/>
  <c r="Q90" i="19"/>
  <c r="Q91" i="19"/>
  <c r="Q92" i="19"/>
  <c r="Q93" i="19"/>
  <c r="Q94" i="19"/>
  <c r="AB8" i="19"/>
  <c r="L52" i="19" s="1"/>
  <c r="AB9" i="19"/>
  <c r="L53" i="19"/>
  <c r="AB10" i="19"/>
  <c r="L54" i="19" s="1"/>
  <c r="AB11" i="19"/>
  <c r="L55" i="19" s="1"/>
  <c r="AB12" i="19"/>
  <c r="L56" i="19" s="1"/>
  <c r="AB13" i="19"/>
  <c r="L57" i="19"/>
  <c r="AB14" i="19"/>
  <c r="L58" i="19"/>
  <c r="AB15" i="19"/>
  <c r="L59" i="19"/>
  <c r="AB16" i="19"/>
  <c r="L60" i="19" s="1"/>
  <c r="AB17" i="19"/>
  <c r="L61" i="19"/>
  <c r="AB18" i="19"/>
  <c r="L62" i="19"/>
  <c r="AB19" i="19"/>
  <c r="L63" i="19" s="1"/>
  <c r="AB20" i="19"/>
  <c r="L64" i="19" s="1"/>
  <c r="AB21" i="19"/>
  <c r="L65" i="19"/>
  <c r="AB22" i="19"/>
  <c r="L66" i="19"/>
  <c r="AB23" i="19"/>
  <c r="L67" i="19"/>
  <c r="AB24" i="19"/>
  <c r="L68" i="19" s="1"/>
  <c r="AB25" i="19"/>
  <c r="L69" i="19"/>
  <c r="AB26" i="19"/>
  <c r="L70" i="19" s="1"/>
  <c r="AB27" i="19"/>
  <c r="L71" i="19"/>
  <c r="AB28" i="19"/>
  <c r="L72" i="19" s="1"/>
  <c r="AB29" i="19"/>
  <c r="L73" i="19"/>
  <c r="AB30" i="19"/>
  <c r="L74" i="19"/>
  <c r="AB31" i="19"/>
  <c r="L75" i="19"/>
  <c r="AB32" i="19"/>
  <c r="L76" i="19" s="1"/>
  <c r="AB33" i="19"/>
  <c r="L77" i="19"/>
  <c r="AB34" i="19"/>
  <c r="L78" i="19" s="1"/>
  <c r="AB35" i="19"/>
  <c r="L79" i="19" s="1"/>
  <c r="AB36" i="19"/>
  <c r="L80" i="19" s="1"/>
  <c r="AB37" i="19"/>
  <c r="L81" i="19"/>
  <c r="AB38" i="19"/>
  <c r="L82" i="19"/>
  <c r="AB39" i="19"/>
  <c r="L83" i="19"/>
  <c r="AB40" i="19"/>
  <c r="L84" i="19" s="1"/>
  <c r="L85" i="19"/>
  <c r="AB42" i="19"/>
  <c r="L86" i="19"/>
  <c r="AB43" i="19"/>
  <c r="L87" i="19"/>
  <c r="AB44" i="19"/>
  <c r="L88" i="19" s="1"/>
  <c r="AB45" i="19"/>
  <c r="L89" i="19" s="1"/>
  <c r="AB46" i="19"/>
  <c r="L90" i="19"/>
  <c r="AB47" i="19"/>
  <c r="L91" i="19"/>
  <c r="AB48" i="19"/>
  <c r="L92" i="19" s="1"/>
  <c r="AB49" i="19"/>
  <c r="L93" i="19" s="1"/>
  <c r="AB50" i="19"/>
  <c r="L94"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H55" i="19"/>
  <c r="H56" i="19"/>
  <c r="H57" i="19"/>
  <c r="H58" i="19"/>
  <c r="H59" i="19"/>
  <c r="H60" i="19"/>
  <c r="H61" i="19"/>
  <c r="H62" i="19"/>
  <c r="H63" i="19"/>
  <c r="H64" i="19"/>
  <c r="H65" i="19"/>
  <c r="H66" i="19"/>
  <c r="H67" i="19"/>
  <c r="H68" i="19"/>
  <c r="H69" i="19"/>
  <c r="H70" i="19"/>
  <c r="H71" i="19"/>
  <c r="H72" i="19"/>
  <c r="H73" i="19"/>
  <c r="H74" i="19"/>
  <c r="H75" i="19"/>
  <c r="H76" i="19"/>
  <c r="H77" i="19"/>
  <c r="H78" i="19"/>
  <c r="H79" i="19"/>
  <c r="H80" i="19"/>
  <c r="H81" i="19"/>
  <c r="H82" i="19"/>
  <c r="H83" i="19"/>
  <c r="H84" i="19"/>
  <c r="H85" i="19"/>
  <c r="H86" i="19"/>
  <c r="H87" i="19"/>
  <c r="H88" i="19"/>
  <c r="H89" i="19"/>
  <c r="H90" i="19"/>
  <c r="H91" i="19"/>
  <c r="H92" i="19"/>
  <c r="H93" i="19"/>
  <c r="H94" i="19"/>
  <c r="AA2" i="19"/>
  <c r="M2" i="19"/>
  <c r="AF4" i="19"/>
  <c r="L3" i="19" s="1"/>
  <c r="AC1" i="19"/>
  <c r="H52" i="19"/>
  <c r="H53" i="19"/>
  <c r="H95" i="19" s="1"/>
  <c r="H99" i="19" s="1"/>
  <c r="H54" i="19"/>
  <c r="AH54" i="23"/>
  <c r="Q52" i="23"/>
  <c r="Q53" i="23"/>
  <c r="Q54" i="23"/>
  <c r="Q55" i="23"/>
  <c r="Q56" i="23"/>
  <c r="Q57" i="23"/>
  <c r="Q58" i="23"/>
  <c r="Q59" i="23"/>
  <c r="Q60" i="23"/>
  <c r="Q61" i="23"/>
  <c r="Q62" i="23"/>
  <c r="Q63" i="23"/>
  <c r="Q64" i="23"/>
  <c r="Q65" i="23"/>
  <c r="Q66" i="23"/>
  <c r="Q67" i="23"/>
  <c r="Q68" i="23"/>
  <c r="Q69" i="23"/>
  <c r="Q70" i="23"/>
  <c r="Q71" i="23"/>
  <c r="Q72" i="23"/>
  <c r="Q73" i="23"/>
  <c r="Q74" i="23"/>
  <c r="Q75" i="23"/>
  <c r="Q76" i="23"/>
  <c r="Q77" i="23"/>
  <c r="Q78" i="23"/>
  <c r="Q79" i="23"/>
  <c r="Q80" i="23"/>
  <c r="Q81" i="23"/>
  <c r="Q82" i="23"/>
  <c r="Q83" i="23"/>
  <c r="Q84" i="23"/>
  <c r="Q85" i="23"/>
  <c r="Q86" i="23"/>
  <c r="Q87" i="23"/>
  <c r="Q88" i="23"/>
  <c r="Q89" i="23"/>
  <c r="Q90" i="23"/>
  <c r="Q91" i="23"/>
  <c r="Q92" i="23"/>
  <c r="Q93" i="23"/>
  <c r="Q94" i="23"/>
  <c r="B52" i="23"/>
  <c r="B53" i="23"/>
  <c r="B95" i="23" s="1"/>
  <c r="B54" i="23"/>
  <c r="B55" i="23"/>
  <c r="B56" i="23"/>
  <c r="B57" i="23"/>
  <c r="B58" i="23"/>
  <c r="B59" i="23"/>
  <c r="B60" i="23"/>
  <c r="B61" i="23"/>
  <c r="B62" i="23"/>
  <c r="B63" i="23"/>
  <c r="B64" i="23"/>
  <c r="B65" i="23"/>
  <c r="B66" i="23"/>
  <c r="B67" i="23"/>
  <c r="B68" i="23"/>
  <c r="B69" i="23"/>
  <c r="B70" i="23"/>
  <c r="B71" i="23"/>
  <c r="B72" i="23"/>
  <c r="B73" i="23"/>
  <c r="B74" i="23"/>
  <c r="B75" i="23"/>
  <c r="B76" i="23"/>
  <c r="B77" i="23"/>
  <c r="B78" i="23"/>
  <c r="B79" i="23"/>
  <c r="B80" i="23"/>
  <c r="B81" i="23"/>
  <c r="B82" i="23"/>
  <c r="B83" i="23"/>
  <c r="B84" i="23"/>
  <c r="B85" i="23"/>
  <c r="B86" i="23"/>
  <c r="B87" i="23"/>
  <c r="B88" i="23"/>
  <c r="B89" i="23"/>
  <c r="B90" i="23"/>
  <c r="B91" i="23"/>
  <c r="B92" i="23"/>
  <c r="B93" i="23"/>
  <c r="B94" i="23"/>
  <c r="H52" i="23"/>
  <c r="H53" i="23"/>
  <c r="H54" i="23"/>
  <c r="H55" i="23"/>
  <c r="H56" i="23"/>
  <c r="H57" i="23"/>
  <c r="H58" i="23"/>
  <c r="H59" i="23"/>
  <c r="H60" i="23"/>
  <c r="H61" i="23"/>
  <c r="H62" i="23"/>
  <c r="H63" i="23"/>
  <c r="H64" i="23"/>
  <c r="H65" i="23"/>
  <c r="H66" i="23"/>
  <c r="H67" i="23"/>
  <c r="H68" i="23"/>
  <c r="H69" i="23"/>
  <c r="H70" i="23"/>
  <c r="H71" i="23"/>
  <c r="H72" i="23"/>
  <c r="H73" i="23"/>
  <c r="H74" i="23"/>
  <c r="H75" i="23"/>
  <c r="H76" i="23"/>
  <c r="H77" i="23"/>
  <c r="H78" i="23"/>
  <c r="H79" i="23"/>
  <c r="H80" i="23"/>
  <c r="H81" i="23"/>
  <c r="H82" i="23"/>
  <c r="H83" i="23"/>
  <c r="H84" i="23"/>
  <c r="H85" i="23"/>
  <c r="H86" i="23"/>
  <c r="H87" i="23"/>
  <c r="H88" i="23"/>
  <c r="H89" i="23"/>
  <c r="H90" i="23"/>
  <c r="H91" i="23"/>
  <c r="H92" i="23"/>
  <c r="H93" i="23"/>
  <c r="H94" i="23"/>
  <c r="AB8" i="23"/>
  <c r="L52" i="23"/>
  <c r="AB9" i="23"/>
  <c r="L53" i="23" s="1"/>
  <c r="AB10" i="23"/>
  <c r="L54" i="23"/>
  <c r="AB11" i="23"/>
  <c r="L55" i="23" s="1"/>
  <c r="AB12" i="23"/>
  <c r="L56" i="23"/>
  <c r="AB13" i="23"/>
  <c r="L57" i="23"/>
  <c r="AB14" i="23"/>
  <c r="L58" i="23"/>
  <c r="AB15" i="23"/>
  <c r="L59" i="23" s="1"/>
  <c r="AB16" i="23"/>
  <c r="L60" i="23"/>
  <c r="AB17" i="23"/>
  <c r="L61" i="23" s="1"/>
  <c r="AB18" i="23"/>
  <c r="L62" i="23" s="1"/>
  <c r="AB19" i="23"/>
  <c r="L63" i="23" s="1"/>
  <c r="AB20" i="23"/>
  <c r="L64" i="23"/>
  <c r="AB21" i="23"/>
  <c r="L65" i="23"/>
  <c r="AB22" i="23"/>
  <c r="L66" i="23"/>
  <c r="AB23" i="23"/>
  <c r="L67" i="23" s="1"/>
  <c r="AB24" i="23"/>
  <c r="L68" i="23"/>
  <c r="AB25" i="23"/>
  <c r="L69" i="23" s="1"/>
  <c r="AB26" i="23"/>
  <c r="L70" i="23" s="1"/>
  <c r="AB27" i="23"/>
  <c r="L71" i="23" s="1"/>
  <c r="AB28" i="23"/>
  <c r="L72" i="23"/>
  <c r="AB29" i="23"/>
  <c r="L73" i="23"/>
  <c r="AB30" i="23"/>
  <c r="L74" i="23"/>
  <c r="AB31" i="23"/>
  <c r="L75" i="23" s="1"/>
  <c r="AB32" i="23"/>
  <c r="L76" i="23"/>
  <c r="AB33" i="23"/>
  <c r="L77" i="23"/>
  <c r="AB34" i="23"/>
  <c r="L78" i="23" s="1"/>
  <c r="AB35" i="23"/>
  <c r="L79" i="23" s="1"/>
  <c r="AB36" i="23"/>
  <c r="L80" i="23"/>
  <c r="AB37" i="23"/>
  <c r="L81" i="23"/>
  <c r="AB38" i="23"/>
  <c r="L82" i="23"/>
  <c r="AB39" i="23"/>
  <c r="L83" i="23" s="1"/>
  <c r="AB40" i="23"/>
  <c r="L84" i="23"/>
  <c r="AB41" i="23"/>
  <c r="L85" i="23" s="1"/>
  <c r="AB42" i="23"/>
  <c r="L86" i="23"/>
  <c r="AB43" i="23"/>
  <c r="L87" i="23" s="1"/>
  <c r="AB44" i="23"/>
  <c r="L88" i="23"/>
  <c r="AB45" i="23"/>
  <c r="L89" i="23"/>
  <c r="AB46" i="23"/>
  <c r="L90" i="23"/>
  <c r="AB47" i="23"/>
  <c r="L91" i="23" s="1"/>
  <c r="AB48" i="23"/>
  <c r="L92" i="23"/>
  <c r="AB49" i="23"/>
  <c r="L93" i="23" s="1"/>
  <c r="AB50" i="23"/>
  <c r="L94" i="23" s="1"/>
  <c r="AA2" i="23"/>
  <c r="M2" i="23"/>
  <c r="AF4" i="23"/>
  <c r="L3" i="23" s="1"/>
  <c r="AC1" i="23"/>
  <c r="AH54"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78" i="22"/>
  <c r="Q79" i="22"/>
  <c r="Q80" i="22"/>
  <c r="Q81" i="22"/>
  <c r="Q82" i="22"/>
  <c r="Q83" i="22"/>
  <c r="Q84" i="22"/>
  <c r="Q85" i="22"/>
  <c r="Q86" i="22"/>
  <c r="Q87" i="22"/>
  <c r="Q88" i="22"/>
  <c r="Q89" i="22"/>
  <c r="Q90" i="22"/>
  <c r="Q91" i="22"/>
  <c r="Q92" i="22"/>
  <c r="Q93" i="22"/>
  <c r="Q94"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AB8" i="22"/>
  <c r="L52" i="22" s="1"/>
  <c r="L95" i="22" s="1"/>
  <c r="L99" i="22" s="1"/>
  <c r="AB9" i="22"/>
  <c r="L53" i="22"/>
  <c r="AB10" i="22"/>
  <c r="L54" i="22" s="1"/>
  <c r="AB11" i="22"/>
  <c r="L55" i="22" s="1"/>
  <c r="AB12" i="22"/>
  <c r="L56" i="22"/>
  <c r="AB13" i="22"/>
  <c r="L57" i="22"/>
  <c r="AB14" i="22"/>
  <c r="L58" i="22"/>
  <c r="AB15" i="22"/>
  <c r="L59" i="22" s="1"/>
  <c r="AB16" i="22"/>
  <c r="L60" i="22" s="1"/>
  <c r="AB17" i="22"/>
  <c r="L61" i="22" s="1"/>
  <c r="AB18" i="22"/>
  <c r="L62" i="22"/>
  <c r="AB19" i="22"/>
  <c r="L63" i="22" s="1"/>
  <c r="AB20" i="22"/>
  <c r="L64" i="22"/>
  <c r="AB21" i="22"/>
  <c r="L65" i="22"/>
  <c r="AB22" i="22"/>
  <c r="L66" i="22"/>
  <c r="AB23" i="22"/>
  <c r="L67" i="22" s="1"/>
  <c r="AB24" i="22"/>
  <c r="L68" i="22" s="1"/>
  <c r="AB25" i="22"/>
  <c r="L69" i="22" s="1"/>
  <c r="AB26" i="22"/>
  <c r="L70" i="22" s="1"/>
  <c r="AB27" i="22"/>
  <c r="L71" i="22" s="1"/>
  <c r="AB28" i="22"/>
  <c r="L72" i="22"/>
  <c r="AB29" i="22"/>
  <c r="L73" i="22"/>
  <c r="AB30" i="22"/>
  <c r="L74" i="22"/>
  <c r="AB31" i="22"/>
  <c r="L75" i="22" s="1"/>
  <c r="AB32" i="22"/>
  <c r="L76" i="22"/>
  <c r="AB33" i="22"/>
  <c r="L77" i="22" s="1"/>
  <c r="AB34" i="22"/>
  <c r="L78" i="22" s="1"/>
  <c r="AB35" i="22"/>
  <c r="L79" i="22" s="1"/>
  <c r="AB36" i="22"/>
  <c r="L80" i="22"/>
  <c r="AB37" i="22"/>
  <c r="L81" i="22"/>
  <c r="AB38" i="22"/>
  <c r="L82" i="22"/>
  <c r="AB39" i="22"/>
  <c r="L83" i="22" s="1"/>
  <c r="AB40" i="22"/>
  <c r="L84" i="22" s="1"/>
  <c r="AB41" i="22"/>
  <c r="L85" i="22"/>
  <c r="AB42" i="22"/>
  <c r="L86" i="22" s="1"/>
  <c r="AB43" i="22"/>
  <c r="L87" i="22" s="1"/>
  <c r="AB44" i="22"/>
  <c r="L88" i="22"/>
  <c r="AB45" i="22"/>
  <c r="L89" i="22"/>
  <c r="AB46" i="22"/>
  <c r="L90" i="22"/>
  <c r="AB47" i="22"/>
  <c r="L91" i="22" s="1"/>
  <c r="AB48" i="22"/>
  <c r="L92" i="22" s="1"/>
  <c r="AB49" i="22"/>
  <c r="L93" i="22" s="1"/>
  <c r="AB50" i="22"/>
  <c r="L94" i="22"/>
  <c r="AA2" i="22"/>
  <c r="M2" i="22"/>
  <c r="AF4" i="22"/>
  <c r="L3" i="22"/>
  <c r="AC1" i="22"/>
  <c r="AH54" i="17"/>
  <c r="Q52" i="17"/>
  <c r="Q53" i="17"/>
  <c r="Q95" i="17" s="1"/>
  <c r="Q99" i="17" s="1"/>
  <c r="Q54" i="17"/>
  <c r="Q55" i="17"/>
  <c r="Q56" i="17"/>
  <c r="Q57" i="17"/>
  <c r="Q58" i="17"/>
  <c r="Q59" i="17"/>
  <c r="Q60" i="17"/>
  <c r="Q61" i="17"/>
  <c r="Q62" i="17"/>
  <c r="Q63" i="17"/>
  <c r="Q64" i="17"/>
  <c r="Q65" i="17"/>
  <c r="Q66" i="17"/>
  <c r="Q67" i="17"/>
  <c r="Q68" i="17"/>
  <c r="Q69" i="17"/>
  <c r="Q70" i="17"/>
  <c r="Q71" i="17"/>
  <c r="Q72" i="17"/>
  <c r="Q73" i="17"/>
  <c r="Q74" i="17"/>
  <c r="Q75" i="17"/>
  <c r="Q76" i="17"/>
  <c r="Q77" i="17"/>
  <c r="Q78" i="17"/>
  <c r="Q79" i="17"/>
  <c r="Q80" i="17"/>
  <c r="Q81" i="17"/>
  <c r="Q82" i="17"/>
  <c r="Q83" i="17"/>
  <c r="Q84" i="17"/>
  <c r="Q85" i="17"/>
  <c r="Q86" i="17"/>
  <c r="Q87" i="17"/>
  <c r="Q88" i="17"/>
  <c r="Q89" i="17"/>
  <c r="Q90" i="17"/>
  <c r="Q91" i="17"/>
  <c r="Q92" i="17"/>
  <c r="Q93" i="17"/>
  <c r="Q94" i="17"/>
  <c r="AB8" i="17"/>
  <c r="L52" i="17" s="1"/>
  <c r="AB9" i="17"/>
  <c r="L53" i="17" s="1"/>
  <c r="AB10" i="17"/>
  <c r="L54" i="17"/>
  <c r="AB11" i="17"/>
  <c r="L55" i="17"/>
  <c r="AB12" i="17"/>
  <c r="L56" i="17" s="1"/>
  <c r="AB13" i="17"/>
  <c r="L57" i="17" s="1"/>
  <c r="AB14" i="17"/>
  <c r="L58" i="17"/>
  <c r="AB15" i="17"/>
  <c r="L59" i="17"/>
  <c r="AB16" i="17"/>
  <c r="L60" i="17" s="1"/>
  <c r="AB17" i="17"/>
  <c r="L61" i="17" s="1"/>
  <c r="AB18" i="17"/>
  <c r="L62" i="17"/>
  <c r="AB19" i="17"/>
  <c r="L63" i="17"/>
  <c r="AB20" i="17"/>
  <c r="L64" i="17" s="1"/>
  <c r="AB21" i="17"/>
  <c r="L65" i="17" s="1"/>
  <c r="AB22" i="17"/>
  <c r="L66" i="17"/>
  <c r="AB23" i="17"/>
  <c r="L67" i="17"/>
  <c r="AB24" i="17"/>
  <c r="L68" i="17" s="1"/>
  <c r="AB25" i="17"/>
  <c r="L69" i="17" s="1"/>
  <c r="AB26" i="17"/>
  <c r="L70" i="17"/>
  <c r="AB27" i="17"/>
  <c r="L71" i="17"/>
  <c r="AB28" i="17"/>
  <c r="L72" i="17" s="1"/>
  <c r="AB29" i="17"/>
  <c r="L73" i="17" s="1"/>
  <c r="AB30" i="17"/>
  <c r="L74" i="17"/>
  <c r="AB31" i="17"/>
  <c r="L75" i="17"/>
  <c r="AB32" i="17"/>
  <c r="L76" i="17" s="1"/>
  <c r="AB33" i="17"/>
  <c r="L77" i="17" s="1"/>
  <c r="AB34" i="17"/>
  <c r="L78" i="17"/>
  <c r="AB35" i="17"/>
  <c r="L79" i="17"/>
  <c r="AB36" i="17"/>
  <c r="L80" i="17" s="1"/>
  <c r="AB37" i="17"/>
  <c r="L81" i="17" s="1"/>
  <c r="AB38" i="17"/>
  <c r="L82" i="17"/>
  <c r="AB39" i="17"/>
  <c r="L83" i="17"/>
  <c r="AB40" i="17"/>
  <c r="L84" i="17" s="1"/>
  <c r="AB41" i="17"/>
  <c r="L85" i="17" s="1"/>
  <c r="AB42" i="17"/>
  <c r="L86" i="17"/>
  <c r="AB43" i="17"/>
  <c r="L87" i="17"/>
  <c r="AB44" i="17"/>
  <c r="L88" i="17" s="1"/>
  <c r="AB45" i="17"/>
  <c r="L89" i="17" s="1"/>
  <c r="AB46" i="17"/>
  <c r="L90" i="17"/>
  <c r="AB47" i="17"/>
  <c r="L91" i="17"/>
  <c r="AB48" i="17"/>
  <c r="L92" i="17" s="1"/>
  <c r="AB49" i="17"/>
  <c r="L93" i="17" s="1"/>
  <c r="AB50" i="17"/>
  <c r="L94" i="17"/>
  <c r="B60" i="17"/>
  <c r="B61" i="17"/>
  <c r="B62" i="17"/>
  <c r="B63" i="17"/>
  <c r="B64" i="17"/>
  <c r="B65" i="17"/>
  <c r="B66" i="17"/>
  <c r="B67" i="17"/>
  <c r="B52" i="17"/>
  <c r="B95" i="17" s="1"/>
  <c r="B53" i="17"/>
  <c r="B54" i="17"/>
  <c r="B55" i="17"/>
  <c r="B56" i="17"/>
  <c r="B57" i="17"/>
  <c r="B58" i="17"/>
  <c r="B59"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H60" i="17"/>
  <c r="H61" i="17"/>
  <c r="H62" i="17"/>
  <c r="H63" i="17"/>
  <c r="H64" i="17"/>
  <c r="H65" i="17"/>
  <c r="H66" i="17"/>
  <c r="H67" i="17"/>
  <c r="H58" i="17"/>
  <c r="H59"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AA2" i="17"/>
  <c r="M2" i="17"/>
  <c r="AF4" i="17"/>
  <c r="L3" i="17" s="1"/>
  <c r="AC1" i="17"/>
  <c r="H53" i="17"/>
  <c r="H54" i="17"/>
  <c r="H55" i="17"/>
  <c r="H56" i="17"/>
  <c r="H57" i="17"/>
  <c r="H52" i="17"/>
  <c r="AH54" i="21"/>
  <c r="Q52" i="21"/>
  <c r="Q95" i="21" s="1"/>
  <c r="Q99" i="21" s="1"/>
  <c r="Q53" i="21"/>
  <c r="Q54" i="21"/>
  <c r="Q55" i="21"/>
  <c r="Q56" i="21"/>
  <c r="Q57" i="21"/>
  <c r="Q58" i="21"/>
  <c r="Q59" i="21"/>
  <c r="Q60" i="21"/>
  <c r="Q61" i="21"/>
  <c r="Q62" i="21"/>
  <c r="Q63" i="21"/>
  <c r="Q64" i="21"/>
  <c r="Q65" i="21"/>
  <c r="Q66" i="21"/>
  <c r="Q67" i="21"/>
  <c r="Q68" i="21"/>
  <c r="Q69" i="21"/>
  <c r="Q70" i="21"/>
  <c r="Q71" i="21"/>
  <c r="Q72" i="21"/>
  <c r="Q73" i="21"/>
  <c r="Q74" i="21"/>
  <c r="Q75" i="21"/>
  <c r="Q76" i="21"/>
  <c r="Q77" i="21"/>
  <c r="Q78" i="21"/>
  <c r="Q79" i="21"/>
  <c r="Q80" i="21"/>
  <c r="Q81" i="21"/>
  <c r="Q82" i="21"/>
  <c r="Q83" i="21"/>
  <c r="Q84" i="21"/>
  <c r="Q85" i="21"/>
  <c r="Q86" i="21"/>
  <c r="Q87" i="21"/>
  <c r="Q88" i="21"/>
  <c r="Q89" i="21"/>
  <c r="Q90" i="21"/>
  <c r="Q91" i="21"/>
  <c r="Q92" i="21"/>
  <c r="Q93" i="21"/>
  <c r="Q94" i="21"/>
  <c r="B52" i="21"/>
  <c r="B95" i="21" s="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H73" i="21"/>
  <c r="H74" i="21"/>
  <c r="H75" i="21"/>
  <c r="H76" i="21"/>
  <c r="H77" i="21"/>
  <c r="H78" i="21"/>
  <c r="H79" i="21"/>
  <c r="H80" i="21"/>
  <c r="H81" i="21"/>
  <c r="H82" i="21"/>
  <c r="H83" i="21"/>
  <c r="H84" i="21"/>
  <c r="H85" i="21"/>
  <c r="H86" i="21"/>
  <c r="H87" i="21"/>
  <c r="H88" i="21"/>
  <c r="H89" i="21"/>
  <c r="H90" i="21"/>
  <c r="H91" i="21"/>
  <c r="H92" i="21"/>
  <c r="H93" i="21"/>
  <c r="H94" i="21"/>
  <c r="AB8" i="21"/>
  <c r="L52" i="21" s="1"/>
  <c r="AB9" i="21"/>
  <c r="L53" i="21" s="1"/>
  <c r="AB10" i="21"/>
  <c r="L54" i="21"/>
  <c r="AB11" i="21"/>
  <c r="L55" i="21"/>
  <c r="AB12" i="21"/>
  <c r="L56" i="21"/>
  <c r="AB13" i="21"/>
  <c r="L57" i="21" s="1"/>
  <c r="AB14" i="21"/>
  <c r="L58" i="21" s="1"/>
  <c r="AB15" i="21"/>
  <c r="L59" i="21"/>
  <c r="AB16" i="21"/>
  <c r="L60" i="21" s="1"/>
  <c r="AB17" i="21"/>
  <c r="L61" i="21" s="1"/>
  <c r="AB18" i="21"/>
  <c r="L62" i="21"/>
  <c r="AB19" i="21"/>
  <c r="L63" i="21"/>
  <c r="AB20" i="21"/>
  <c r="L64" i="21"/>
  <c r="AB21" i="21"/>
  <c r="L65" i="21" s="1"/>
  <c r="AB22" i="21"/>
  <c r="L66" i="21" s="1"/>
  <c r="AB23" i="21"/>
  <c r="L67" i="21" s="1"/>
  <c r="AB24" i="21"/>
  <c r="L68" i="21"/>
  <c r="AB25" i="21"/>
  <c r="L69" i="21" s="1"/>
  <c r="AB26" i="21"/>
  <c r="L70" i="21"/>
  <c r="AB27" i="21"/>
  <c r="L71" i="21"/>
  <c r="AB28" i="21"/>
  <c r="L72" i="21"/>
  <c r="AB29" i="21"/>
  <c r="L73" i="21" s="1"/>
  <c r="AB30" i="21"/>
  <c r="L74" i="21" s="1"/>
  <c r="AB31" i="21"/>
  <c r="L75" i="21" s="1"/>
  <c r="AB32" i="21"/>
  <c r="L76" i="21" s="1"/>
  <c r="AB33" i="21"/>
  <c r="L77" i="21" s="1"/>
  <c r="AB34" i="21"/>
  <c r="L78" i="21"/>
  <c r="AB35" i="21"/>
  <c r="L79" i="21"/>
  <c r="AB36" i="21"/>
  <c r="L80" i="21"/>
  <c r="AB37" i="21"/>
  <c r="L81" i="21" s="1"/>
  <c r="AB38" i="21"/>
  <c r="L82" i="21"/>
  <c r="AB39" i="21"/>
  <c r="L83" i="21" s="1"/>
  <c r="AB40" i="21"/>
  <c r="L84" i="21" s="1"/>
  <c r="AB41" i="21"/>
  <c r="L85" i="21" s="1"/>
  <c r="AB42" i="21"/>
  <c r="L86" i="21"/>
  <c r="AB43" i="21"/>
  <c r="L87" i="21"/>
  <c r="AB44" i="21"/>
  <c r="L88" i="21"/>
  <c r="AB45" i="21"/>
  <c r="L89" i="21" s="1"/>
  <c r="AB46" i="21"/>
  <c r="L90" i="21" s="1"/>
  <c r="AB47" i="21"/>
  <c r="L91" i="21"/>
  <c r="AB48" i="21"/>
  <c r="L92" i="21" s="1"/>
  <c r="AB49" i="21"/>
  <c r="L93" i="21" s="1"/>
  <c r="AB50" i="21"/>
  <c r="L94" i="21"/>
  <c r="AA2" i="21"/>
  <c r="M2" i="21"/>
  <c r="AF4" i="21"/>
  <c r="L3" i="21"/>
  <c r="H53" i="21"/>
  <c r="H54" i="21"/>
  <c r="H55" i="21"/>
  <c r="H56" i="21"/>
  <c r="H57" i="21"/>
  <c r="H58" i="21"/>
  <c r="H59" i="21"/>
  <c r="H60" i="21"/>
  <c r="H61" i="21"/>
  <c r="H62" i="21"/>
  <c r="H63" i="21"/>
  <c r="H64" i="21"/>
  <c r="H65" i="21"/>
  <c r="H66" i="21"/>
  <c r="H67" i="21"/>
  <c r="H68" i="21"/>
  <c r="H69" i="21"/>
  <c r="H70" i="21"/>
  <c r="H71" i="21"/>
  <c r="H72" i="21"/>
  <c r="H52" i="21"/>
  <c r="AC1" i="21"/>
  <c r="AH54" i="27"/>
  <c r="Q52" i="27"/>
  <c r="Q53" i="27"/>
  <c r="Q54" i="27"/>
  <c r="Q55" i="27"/>
  <c r="Q56" i="27"/>
  <c r="Q57" i="27"/>
  <c r="Q58" i="27"/>
  <c r="Q59" i="27"/>
  <c r="Q95" i="27" s="1"/>
  <c r="Q99" i="27" s="1"/>
  <c r="Q60" i="27"/>
  <c r="Q61" i="27"/>
  <c r="Q62" i="27"/>
  <c r="Q63" i="27"/>
  <c r="Q64" i="27"/>
  <c r="Q65" i="27"/>
  <c r="Q66" i="27"/>
  <c r="Q67" i="27"/>
  <c r="Q68" i="27"/>
  <c r="Q69" i="27"/>
  <c r="Q70" i="27"/>
  <c r="Q71" i="27"/>
  <c r="Q72" i="27"/>
  <c r="Q73" i="27"/>
  <c r="Q74" i="27"/>
  <c r="Q75" i="27"/>
  <c r="Q76" i="27"/>
  <c r="Q77" i="27"/>
  <c r="Q78" i="27"/>
  <c r="Q79" i="27"/>
  <c r="Q80" i="27"/>
  <c r="Q81" i="27"/>
  <c r="Q82" i="27"/>
  <c r="Q83" i="27"/>
  <c r="Q84" i="27"/>
  <c r="Q85" i="27"/>
  <c r="Q86" i="27"/>
  <c r="Q87" i="27"/>
  <c r="Q88" i="27"/>
  <c r="Q89" i="27"/>
  <c r="Q90" i="27"/>
  <c r="Q91" i="27"/>
  <c r="Q92" i="27"/>
  <c r="Q93" i="27"/>
  <c r="Q94"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9" i="27" s="1"/>
  <c r="H52" i="27"/>
  <c r="H53" i="27"/>
  <c r="H54" i="27"/>
  <c r="H55" i="27"/>
  <c r="H56" i="27"/>
  <c r="H57" i="27"/>
  <c r="H58" i="27"/>
  <c r="H59" i="27"/>
  <c r="H95" i="27" s="1"/>
  <c r="H99" i="27" s="1"/>
  <c r="H60" i="27"/>
  <c r="H61" i="27"/>
  <c r="H62" i="27"/>
  <c r="H63" i="27"/>
  <c r="H64" i="27"/>
  <c r="H65" i="27"/>
  <c r="H66" i="27"/>
  <c r="H67" i="27"/>
  <c r="H68" i="27"/>
  <c r="H69" i="27"/>
  <c r="H70" i="27"/>
  <c r="H71" i="27"/>
  <c r="H72" i="27"/>
  <c r="H73" i="27"/>
  <c r="H74" i="27"/>
  <c r="H75" i="27"/>
  <c r="H76" i="27"/>
  <c r="H77" i="27"/>
  <c r="H78" i="27"/>
  <c r="H79" i="27"/>
  <c r="H80" i="27"/>
  <c r="H81" i="27"/>
  <c r="H82" i="27"/>
  <c r="H83" i="27"/>
  <c r="H84" i="27"/>
  <c r="H85" i="27"/>
  <c r="H86" i="27"/>
  <c r="H87" i="27"/>
  <c r="H88" i="27"/>
  <c r="H89" i="27"/>
  <c r="H90" i="27"/>
  <c r="H91" i="27"/>
  <c r="H92" i="27"/>
  <c r="H93" i="27"/>
  <c r="H94" i="27"/>
  <c r="AB8" i="27"/>
  <c r="L52" i="27"/>
  <c r="AB9" i="27"/>
  <c r="L53" i="27"/>
  <c r="L95" i="27" s="1"/>
  <c r="L99" i="27" s="1"/>
  <c r="AB10" i="27"/>
  <c r="L54" i="27"/>
  <c r="AB11" i="27"/>
  <c r="L55" i="27"/>
  <c r="AB12" i="27"/>
  <c r="L56" i="27"/>
  <c r="AB13" i="27"/>
  <c r="L57" i="27"/>
  <c r="AB14" i="27"/>
  <c r="L58" i="27"/>
  <c r="AB15" i="27"/>
  <c r="L59" i="27"/>
  <c r="AB16" i="27"/>
  <c r="L60" i="27"/>
  <c r="AB17" i="27"/>
  <c r="L61" i="27"/>
  <c r="AB18" i="27"/>
  <c r="L62" i="27"/>
  <c r="AB19" i="27"/>
  <c r="L63" i="27"/>
  <c r="AB20" i="27"/>
  <c r="L64" i="27"/>
  <c r="AB21" i="27"/>
  <c r="L65" i="27"/>
  <c r="AB22" i="27"/>
  <c r="L66" i="27"/>
  <c r="AB23" i="27"/>
  <c r="L67" i="27"/>
  <c r="AB24" i="27"/>
  <c r="L68" i="27"/>
  <c r="AB25" i="27"/>
  <c r="L69" i="27"/>
  <c r="AB26" i="27"/>
  <c r="L70" i="27"/>
  <c r="AB27" i="27"/>
  <c r="L71" i="27"/>
  <c r="AB28" i="27"/>
  <c r="L72" i="27"/>
  <c r="AB29" i="27"/>
  <c r="L73" i="27"/>
  <c r="AB30" i="27"/>
  <c r="L74" i="27"/>
  <c r="AB31" i="27"/>
  <c r="L75" i="27"/>
  <c r="AB32" i="27"/>
  <c r="L76" i="27"/>
  <c r="AB33" i="27"/>
  <c r="L77" i="27"/>
  <c r="AB34" i="27"/>
  <c r="L78" i="27"/>
  <c r="AB35" i="27"/>
  <c r="L79" i="27"/>
  <c r="AB36" i="27"/>
  <c r="L80" i="27"/>
  <c r="AB37" i="27"/>
  <c r="L81" i="27"/>
  <c r="AB38" i="27"/>
  <c r="L82" i="27"/>
  <c r="AB39" i="27"/>
  <c r="L83" i="27"/>
  <c r="AB40" i="27"/>
  <c r="L84" i="27"/>
  <c r="AB41" i="27"/>
  <c r="L85" i="27"/>
  <c r="AB42" i="27"/>
  <c r="L86" i="27"/>
  <c r="AB43" i="27"/>
  <c r="L87" i="27"/>
  <c r="AB44" i="27"/>
  <c r="L88" i="27"/>
  <c r="AB45" i="27"/>
  <c r="L89" i="27"/>
  <c r="AB46" i="27"/>
  <c r="L90" i="27"/>
  <c r="AB47" i="27"/>
  <c r="L91" i="27"/>
  <c r="AB48" i="27"/>
  <c r="L92" i="27"/>
  <c r="AB49" i="27"/>
  <c r="L93" i="27"/>
  <c r="AB50" i="27"/>
  <c r="L94" i="27"/>
  <c r="AA2" i="27"/>
  <c r="M2" i="27"/>
  <c r="AF4" i="27"/>
  <c r="L3" i="27" s="1"/>
  <c r="AH54" i="26"/>
  <c r="Q52" i="26"/>
  <c r="Q95" i="26" s="1"/>
  <c r="Q99" i="26" s="1"/>
  <c r="Q53" i="26"/>
  <c r="Q54" i="26"/>
  <c r="Q55" i="26"/>
  <c r="Q56" i="26"/>
  <c r="Q57" i="26"/>
  <c r="Q58" i="26"/>
  <c r="Q59" i="26"/>
  <c r="Q60" i="26"/>
  <c r="Q61" i="26"/>
  <c r="Q62" i="26"/>
  <c r="Q63" i="26"/>
  <c r="Q64" i="26"/>
  <c r="Q65" i="26"/>
  <c r="Q66" i="26"/>
  <c r="Q67" i="26"/>
  <c r="Q68" i="26"/>
  <c r="Q69" i="26"/>
  <c r="Q70" i="26"/>
  <c r="Q71" i="26"/>
  <c r="Q72" i="26"/>
  <c r="Q73" i="26"/>
  <c r="Q74" i="26"/>
  <c r="Q75" i="26"/>
  <c r="Q76" i="26"/>
  <c r="Q77" i="26"/>
  <c r="Q78" i="26"/>
  <c r="Q79" i="26"/>
  <c r="Q80" i="26"/>
  <c r="Q81" i="26"/>
  <c r="Q82" i="26"/>
  <c r="Q83" i="26"/>
  <c r="Q84" i="26"/>
  <c r="Q85" i="26"/>
  <c r="Q86" i="26"/>
  <c r="Q87" i="26"/>
  <c r="Q88" i="26"/>
  <c r="Q89" i="26"/>
  <c r="Q90" i="26"/>
  <c r="Q91" i="26"/>
  <c r="Q92" i="26"/>
  <c r="Q93" i="26"/>
  <c r="Q94" i="26"/>
  <c r="B52" i="26"/>
  <c r="B95" i="26" s="1"/>
  <c r="B53" i="26"/>
  <c r="B54" i="26"/>
  <c r="B55" i="26"/>
  <c r="B56" i="26"/>
  <c r="B57" i="26"/>
  <c r="B58" i="26"/>
  <c r="B59" i="26"/>
  <c r="B60" i="26"/>
  <c r="B61" i="26"/>
  <c r="B62" i="26"/>
  <c r="B63" i="26"/>
  <c r="B64" i="26"/>
  <c r="B65" i="26"/>
  <c r="B66" i="26"/>
  <c r="B67" i="26"/>
  <c r="B68" i="26"/>
  <c r="B69" i="26"/>
  <c r="B70" i="26"/>
  <c r="B71" i="26"/>
  <c r="B72" i="26"/>
  <c r="B73" i="26"/>
  <c r="B74" i="26"/>
  <c r="B75" i="26"/>
  <c r="B76" i="26"/>
  <c r="B77" i="26"/>
  <c r="B78" i="26"/>
  <c r="B79" i="26"/>
  <c r="B80" i="26"/>
  <c r="B81" i="26"/>
  <c r="B82" i="26"/>
  <c r="B83" i="26"/>
  <c r="B84" i="26"/>
  <c r="B85" i="26"/>
  <c r="B86" i="26"/>
  <c r="B87" i="26"/>
  <c r="B88" i="26"/>
  <c r="B89" i="26"/>
  <c r="B90" i="26"/>
  <c r="B91" i="26"/>
  <c r="B92" i="26"/>
  <c r="B93" i="26"/>
  <c r="B94" i="26"/>
  <c r="H52" i="26"/>
  <c r="H95" i="26" s="1"/>
  <c r="H99" i="26" s="1"/>
  <c r="H53" i="26"/>
  <c r="H54" i="26"/>
  <c r="H55" i="26"/>
  <c r="H56" i="26"/>
  <c r="H57" i="26"/>
  <c r="H58" i="26"/>
  <c r="H59" i="26"/>
  <c r="H60" i="26"/>
  <c r="H61" i="26"/>
  <c r="H62" i="26"/>
  <c r="H63" i="26"/>
  <c r="H64" i="26"/>
  <c r="H65" i="26"/>
  <c r="H66" i="26"/>
  <c r="H67" i="26"/>
  <c r="H68" i="26"/>
  <c r="H69" i="26"/>
  <c r="H70" i="26"/>
  <c r="H71" i="26"/>
  <c r="H72" i="26"/>
  <c r="H73" i="26"/>
  <c r="H74" i="26"/>
  <c r="H75" i="26"/>
  <c r="H76" i="26"/>
  <c r="H77" i="26"/>
  <c r="H78" i="26"/>
  <c r="H79" i="26"/>
  <c r="H80" i="26"/>
  <c r="H81" i="26"/>
  <c r="H82" i="26"/>
  <c r="H83" i="26"/>
  <c r="H84" i="26"/>
  <c r="H85" i="26"/>
  <c r="H86" i="26"/>
  <c r="H87" i="26"/>
  <c r="H88" i="26"/>
  <c r="H89" i="26"/>
  <c r="H90" i="26"/>
  <c r="H91" i="26"/>
  <c r="H92" i="26"/>
  <c r="H93" i="26"/>
  <c r="H94" i="26"/>
  <c r="AB8" i="26"/>
  <c r="L52" i="26"/>
  <c r="L95" i="26" s="1"/>
  <c r="L99" i="26" s="1"/>
  <c r="AB9" i="26"/>
  <c r="L53" i="26"/>
  <c r="AB10" i="26"/>
  <c r="L54" i="26"/>
  <c r="AB11" i="26"/>
  <c r="L55" i="26"/>
  <c r="AB12" i="26"/>
  <c r="L56" i="26"/>
  <c r="AB13" i="26"/>
  <c r="L57" i="26"/>
  <c r="AB14" i="26"/>
  <c r="L58" i="26"/>
  <c r="AB15" i="26"/>
  <c r="L59" i="26"/>
  <c r="AB16" i="26"/>
  <c r="L60" i="26"/>
  <c r="AB17" i="26"/>
  <c r="L61" i="26"/>
  <c r="AB18" i="26"/>
  <c r="L62" i="26"/>
  <c r="AB19" i="26"/>
  <c r="L63" i="26"/>
  <c r="AB20" i="26"/>
  <c r="L64" i="26"/>
  <c r="AB21" i="26"/>
  <c r="L65" i="26"/>
  <c r="AB22" i="26"/>
  <c r="L66" i="26"/>
  <c r="AB23" i="26"/>
  <c r="L67" i="26"/>
  <c r="AB24" i="26"/>
  <c r="L68" i="26"/>
  <c r="AB25" i="26"/>
  <c r="L69" i="26"/>
  <c r="AB26" i="26"/>
  <c r="L70" i="26"/>
  <c r="AB27" i="26"/>
  <c r="L71" i="26"/>
  <c r="AB28" i="26"/>
  <c r="L72" i="26"/>
  <c r="AB29" i="26"/>
  <c r="L73" i="26"/>
  <c r="AB30" i="26"/>
  <c r="L74" i="26"/>
  <c r="AB31" i="26"/>
  <c r="L75" i="26"/>
  <c r="AB32" i="26"/>
  <c r="L76" i="26"/>
  <c r="AB33" i="26"/>
  <c r="L77" i="26"/>
  <c r="AB34" i="26"/>
  <c r="L78" i="26"/>
  <c r="AB35" i="26"/>
  <c r="L79" i="26"/>
  <c r="AB36" i="26"/>
  <c r="L80" i="26"/>
  <c r="AB37" i="26"/>
  <c r="L81" i="26"/>
  <c r="AB38" i="26"/>
  <c r="L82" i="26"/>
  <c r="AB39" i="26"/>
  <c r="L83" i="26"/>
  <c r="AB40" i="26"/>
  <c r="L84" i="26"/>
  <c r="AB41" i="26"/>
  <c r="L85" i="26"/>
  <c r="AB42" i="26"/>
  <c r="L86" i="26"/>
  <c r="AB43" i="26"/>
  <c r="L87" i="26"/>
  <c r="AB44" i="26"/>
  <c r="L88" i="26"/>
  <c r="AB45" i="26"/>
  <c r="L89" i="26"/>
  <c r="AB46" i="26"/>
  <c r="L90" i="26"/>
  <c r="AB47" i="26"/>
  <c r="L91" i="26"/>
  <c r="AB48" i="26"/>
  <c r="L92" i="26"/>
  <c r="AB49" i="26"/>
  <c r="L93" i="26"/>
  <c r="AB50" i="26"/>
  <c r="L94" i="26"/>
  <c r="AA2" i="26"/>
  <c r="M2" i="26"/>
  <c r="AF4" i="26"/>
  <c r="L3" i="26"/>
  <c r="P9" i="35"/>
  <c r="P10" i="35"/>
  <c r="P11" i="35"/>
  <c r="H16" i="35"/>
  <c r="H23" i="35"/>
  <c r="H30" i="35"/>
  <c r="H17" i="35"/>
  <c r="H24" i="35"/>
  <c r="H31" i="35"/>
  <c r="H18" i="35"/>
  <c r="H25" i="35"/>
  <c r="H32" i="35"/>
  <c r="J16" i="35"/>
  <c r="J23" i="35"/>
  <c r="J30" i="35"/>
  <c r="J17" i="35"/>
  <c r="J24" i="35"/>
  <c r="J31" i="35"/>
  <c r="J18" i="35"/>
  <c r="J25" i="35"/>
  <c r="J32" i="35"/>
  <c r="L16" i="35"/>
  <c r="L23" i="35"/>
  <c r="L30" i="35"/>
  <c r="L17" i="35"/>
  <c r="L24" i="35"/>
  <c r="L31" i="35"/>
  <c r="L18" i="35"/>
  <c r="L25" i="35"/>
  <c r="L32" i="35"/>
  <c r="N16" i="35"/>
  <c r="N23" i="35"/>
  <c r="N30" i="35"/>
  <c r="N17" i="35"/>
  <c r="N24" i="35"/>
  <c r="N31" i="35"/>
  <c r="N18" i="35"/>
  <c r="N25" i="35"/>
  <c r="N32" i="35"/>
  <c r="P16" i="35"/>
  <c r="P23" i="35"/>
  <c r="P30" i="35"/>
  <c r="P17" i="35"/>
  <c r="P24" i="35"/>
  <c r="P31" i="35"/>
  <c r="P18" i="35"/>
  <c r="P25" i="35"/>
  <c r="P32" i="35"/>
  <c r="R16" i="35"/>
  <c r="R23" i="35"/>
  <c r="R30" i="35"/>
  <c r="R17" i="35"/>
  <c r="R24" i="35"/>
  <c r="R31" i="35"/>
  <c r="R18" i="35"/>
  <c r="R25" i="35"/>
  <c r="R32" i="35"/>
  <c r="T16" i="35"/>
  <c r="T23" i="35"/>
  <c r="T30" i="35"/>
  <c r="T17" i="35"/>
  <c r="T24" i="35"/>
  <c r="T31" i="35"/>
  <c r="T18" i="35"/>
  <c r="T25" i="35"/>
  <c r="T32" i="35"/>
  <c r="V16" i="35"/>
  <c r="V23" i="35"/>
  <c r="V30" i="35"/>
  <c r="V17" i="35"/>
  <c r="V24" i="35"/>
  <c r="V31" i="35"/>
  <c r="V18" i="35"/>
  <c r="V25" i="35"/>
  <c r="V32" i="35"/>
  <c r="X16" i="35"/>
  <c r="X23" i="35"/>
  <c r="X30" i="35"/>
  <c r="X17" i="35"/>
  <c r="X24" i="35"/>
  <c r="X31" i="35"/>
  <c r="X18" i="35"/>
  <c r="X25" i="35"/>
  <c r="X32" i="35"/>
  <c r="Z16" i="35"/>
  <c r="Z23" i="35"/>
  <c r="Z30" i="35"/>
  <c r="Z17" i="35"/>
  <c r="Z24" i="35"/>
  <c r="Z31" i="35"/>
  <c r="Z18" i="35"/>
  <c r="Z25" i="35"/>
  <c r="Z32" i="35"/>
  <c r="AB16" i="35"/>
  <c r="AB23" i="35"/>
  <c r="AB30" i="35"/>
  <c r="AB17" i="35"/>
  <c r="AB24" i="35"/>
  <c r="AB31" i="35"/>
  <c r="AB18" i="35"/>
  <c r="AB25" i="35"/>
  <c r="AB32" i="35"/>
  <c r="F16" i="35"/>
  <c r="F23" i="35"/>
  <c r="F30" i="35"/>
  <c r="F17" i="35"/>
  <c r="F24" i="35"/>
  <c r="F31" i="35"/>
  <c r="F18" i="35"/>
  <c r="F25" i="35"/>
  <c r="F32" i="35"/>
  <c r="F15" i="35"/>
  <c r="F22" i="35"/>
  <c r="F29" i="35"/>
  <c r="H15" i="35"/>
  <c r="H22" i="35"/>
  <c r="H29" i="35"/>
  <c r="J15" i="35"/>
  <c r="J22" i="35"/>
  <c r="J29" i="35"/>
  <c r="L15" i="35"/>
  <c r="L22" i="35"/>
  <c r="L29" i="35"/>
  <c r="N15" i="35"/>
  <c r="N22" i="35"/>
  <c r="N29" i="35"/>
  <c r="P15" i="35"/>
  <c r="P22" i="35"/>
  <c r="P29" i="35"/>
  <c r="R15" i="35"/>
  <c r="R22" i="35"/>
  <c r="R29" i="35"/>
  <c r="T15" i="35"/>
  <c r="T22" i="35"/>
  <c r="T29" i="35"/>
  <c r="V15" i="35"/>
  <c r="V22" i="35"/>
  <c r="V29" i="35"/>
  <c r="X15" i="35"/>
  <c r="X22" i="35"/>
  <c r="X29" i="35"/>
  <c r="Z15" i="35"/>
  <c r="Z22" i="35"/>
  <c r="Z29" i="35"/>
  <c r="AB15" i="35"/>
  <c r="AB22" i="35"/>
  <c r="AB29" i="35"/>
  <c r="F14" i="35"/>
  <c r="F21" i="35"/>
  <c r="F28" i="35"/>
  <c r="H14" i="35"/>
  <c r="H37" i="35" s="1"/>
  <c r="H21" i="35"/>
  <c r="H28" i="35"/>
  <c r="J14" i="35"/>
  <c r="J21" i="35"/>
  <c r="J28" i="35"/>
  <c r="J37" i="35" s="1"/>
  <c r="J126" i="35" s="1"/>
  <c r="L14" i="35"/>
  <c r="L21" i="35"/>
  <c r="L28" i="35"/>
  <c r="AD28" i="35" s="1"/>
  <c r="N14" i="35"/>
  <c r="N21" i="35"/>
  <c r="N28" i="35"/>
  <c r="P14" i="35"/>
  <c r="P21" i="35"/>
  <c r="P37" i="35" s="1"/>
  <c r="P28" i="35"/>
  <c r="R14" i="35"/>
  <c r="R21" i="35"/>
  <c r="R37" i="35" s="1"/>
  <c r="R126" i="35" s="1"/>
  <c r="R28" i="35"/>
  <c r="T14" i="35"/>
  <c r="T21" i="35"/>
  <c r="T28" i="35"/>
  <c r="V14" i="35"/>
  <c r="V21" i="35"/>
  <c r="V28" i="35"/>
  <c r="X14" i="35"/>
  <c r="X37" i="35" s="1"/>
  <c r="X58" i="35" s="1"/>
  <c r="X79" i="35" s="1"/>
  <c r="X21" i="35"/>
  <c r="X28" i="35"/>
  <c r="Z14" i="35"/>
  <c r="Z21" i="35"/>
  <c r="Z28" i="35"/>
  <c r="Z37" i="35" s="1"/>
  <c r="AB14" i="35"/>
  <c r="AB21" i="35"/>
  <c r="AB37" i="35" s="1"/>
  <c r="AB28" i="35"/>
  <c r="AD125" i="35"/>
  <c r="AB125" i="35"/>
  <c r="Z125" i="35"/>
  <c r="X125" i="35"/>
  <c r="V125" i="35"/>
  <c r="T125" i="35"/>
  <c r="R125" i="35"/>
  <c r="P125" i="35"/>
  <c r="N125" i="35"/>
  <c r="L125" i="35"/>
  <c r="J125" i="35"/>
  <c r="H125" i="35"/>
  <c r="F125" i="35"/>
  <c r="H44" i="35"/>
  <c r="J44" i="35"/>
  <c r="L44" i="35"/>
  <c r="N44" i="35"/>
  <c r="P44" i="35"/>
  <c r="R44" i="35"/>
  <c r="T44" i="35"/>
  <c r="V44" i="35"/>
  <c r="X44" i="35"/>
  <c r="Z44" i="35"/>
  <c r="AB44" i="35"/>
  <c r="AP66" i="35"/>
  <c r="AP67" i="35" s="1"/>
  <c r="AD78" i="35"/>
  <c r="AB78" i="35"/>
  <c r="Z78" i="35"/>
  <c r="X78" i="35"/>
  <c r="V78" i="35"/>
  <c r="T78" i="35"/>
  <c r="R78" i="35"/>
  <c r="P78" i="35"/>
  <c r="N78" i="35"/>
  <c r="L78" i="35"/>
  <c r="J78" i="35"/>
  <c r="H78" i="35"/>
  <c r="F78" i="35"/>
  <c r="AR54" i="35"/>
  <c r="AT54" i="35" s="1"/>
  <c r="AV54" i="35" s="1"/>
  <c r="AX54" i="35" s="1"/>
  <c r="AZ54" i="35" s="1"/>
  <c r="BB54" i="35" s="1"/>
  <c r="BD54" i="35" s="1"/>
  <c r="BF54" i="35"/>
  <c r="BH54" i="35" s="1"/>
  <c r="BJ54" i="35" s="1"/>
  <c r="BL54" i="35" s="1"/>
  <c r="AB11" i="35"/>
  <c r="AB10" i="35"/>
  <c r="Z11" i="35"/>
  <c r="Z10" i="35"/>
  <c r="X11" i="35"/>
  <c r="X10" i="35"/>
  <c r="V11" i="35"/>
  <c r="V10" i="35"/>
  <c r="T11" i="35"/>
  <c r="T10" i="35"/>
  <c r="R11" i="35"/>
  <c r="R10" i="35"/>
  <c r="N11" i="35"/>
  <c r="N10" i="35"/>
  <c r="L11" i="35"/>
  <c r="L10" i="35"/>
  <c r="J11" i="35"/>
  <c r="J10" i="35"/>
  <c r="H11" i="35"/>
  <c r="H10" i="35"/>
  <c r="AB9" i="35"/>
  <c r="Z9" i="35"/>
  <c r="X9" i="35"/>
  <c r="V9" i="35"/>
  <c r="T9" i="35"/>
  <c r="R9" i="35"/>
  <c r="N9" i="35"/>
  <c r="L9" i="35"/>
  <c r="J9" i="35"/>
  <c r="H9" i="35"/>
  <c r="F11" i="35"/>
  <c r="F10" i="35"/>
  <c r="F9" i="35"/>
  <c r="B96" i="35"/>
  <c r="B117" i="35"/>
  <c r="B95" i="35"/>
  <c r="B116" i="35"/>
  <c r="B94" i="35"/>
  <c r="B115" i="35" s="1"/>
  <c r="B93" i="35"/>
  <c r="B114" i="35"/>
  <c r="C112" i="35"/>
  <c r="C111" i="35"/>
  <c r="C110" i="35"/>
  <c r="C109" i="35"/>
  <c r="C108" i="35"/>
  <c r="C107" i="35"/>
  <c r="C87" i="35"/>
  <c r="C88" i="35"/>
  <c r="C89" i="35"/>
  <c r="C90" i="35"/>
  <c r="C91" i="35"/>
  <c r="C86" i="35"/>
  <c r="F8" i="35"/>
  <c r="AB8" i="35"/>
  <c r="Z8" i="35"/>
  <c r="X8" i="35"/>
  <c r="V8" i="35"/>
  <c r="T8" i="35"/>
  <c r="R8" i="35"/>
  <c r="P8" i="35"/>
  <c r="N8" i="35"/>
  <c r="L8" i="35"/>
  <c r="J8" i="35"/>
  <c r="H8" i="35"/>
  <c r="AB7" i="35"/>
  <c r="Z7" i="35"/>
  <c r="X7" i="35"/>
  <c r="V7" i="35"/>
  <c r="T7" i="35"/>
  <c r="R7" i="35"/>
  <c r="P7" i="35"/>
  <c r="N7" i="35"/>
  <c r="L7" i="35"/>
  <c r="J7" i="35"/>
  <c r="H7" i="35"/>
  <c r="F7" i="35"/>
  <c r="AE1" i="35"/>
  <c r="F48" i="35"/>
  <c r="F53" i="35" s="1"/>
  <c r="H48" i="35"/>
  <c r="H53" i="35" s="1"/>
  <c r="J48" i="35"/>
  <c r="L48" i="35"/>
  <c r="L53" i="35" s="1"/>
  <c r="N48" i="35"/>
  <c r="N53" i="35" s="1"/>
  <c r="P48" i="35"/>
  <c r="P53" i="35"/>
  <c r="R48" i="35"/>
  <c r="R53" i="35" s="1"/>
  <c r="T48" i="35"/>
  <c r="T53" i="35" s="1"/>
  <c r="V48" i="35"/>
  <c r="V53" i="35" s="1"/>
  <c r="X48" i="35"/>
  <c r="X53" i="35" s="1"/>
  <c r="Z48" i="35"/>
  <c r="Z53" i="35"/>
  <c r="AB48" i="35"/>
  <c r="AB53" i="35" s="1"/>
  <c r="AC2" i="35"/>
  <c r="T37" i="35"/>
  <c r="N37" i="35"/>
  <c r="J58" i="35"/>
  <c r="J79" i="35" s="1"/>
  <c r="AD7" i="35"/>
  <c r="AB45" i="35"/>
  <c r="Z45" i="35"/>
  <c r="X45" i="35"/>
  <c r="V45" i="35"/>
  <c r="T45" i="35"/>
  <c r="R45" i="35"/>
  <c r="P45" i="35"/>
  <c r="N45" i="35"/>
  <c r="L45" i="35"/>
  <c r="J45" i="35"/>
  <c r="H45" i="35"/>
  <c r="N46" i="35"/>
  <c r="N51" i="35"/>
  <c r="L46" i="35"/>
  <c r="L51" i="35"/>
  <c r="H46" i="35"/>
  <c r="AD46" i="35" s="1"/>
  <c r="AD51" i="35" s="1"/>
  <c r="H51" i="35"/>
  <c r="J47" i="35"/>
  <c r="J52" i="35"/>
  <c r="L47" i="35"/>
  <c r="L52" i="35"/>
  <c r="T47" i="35"/>
  <c r="T52" i="35"/>
  <c r="X46" i="35"/>
  <c r="X51" i="35"/>
  <c r="P47" i="35"/>
  <c r="P52" i="35"/>
  <c r="Z47" i="35"/>
  <c r="Z52" i="35"/>
  <c r="V46" i="35"/>
  <c r="V51" i="35" s="1"/>
  <c r="X47" i="35"/>
  <c r="X52" i="35"/>
  <c r="R46" i="35"/>
  <c r="R51" i="35"/>
  <c r="AB47" i="35"/>
  <c r="AB52" i="35"/>
  <c r="P46" i="35"/>
  <c r="Z46" i="35"/>
  <c r="Z49" i="35" s="1"/>
  <c r="Z51" i="35"/>
  <c r="V47" i="35"/>
  <c r="V52" i="35"/>
  <c r="F46" i="35"/>
  <c r="F51" i="35"/>
  <c r="R47" i="35"/>
  <c r="R52" i="35" s="1"/>
  <c r="N47" i="35"/>
  <c r="N52" i="35"/>
  <c r="H47" i="35"/>
  <c r="H52" i="35"/>
  <c r="J46" i="35"/>
  <c r="J51" i="35"/>
  <c r="T46" i="35"/>
  <c r="AB46" i="35"/>
  <c r="AB49" i="35" s="1"/>
  <c r="AB54" i="35" s="1"/>
  <c r="AB51" i="35"/>
  <c r="L49" i="35"/>
  <c r="L54" i="35"/>
  <c r="Z54" i="35"/>
  <c r="X49" i="35"/>
  <c r="X54" i="35"/>
  <c r="F47" i="35"/>
  <c r="F49" i="35" s="1"/>
  <c r="F54" i="35" s="1"/>
  <c r="F52" i="35"/>
  <c r="F44" i="35"/>
  <c r="F45" i="35"/>
  <c r="B52" i="25"/>
  <c r="B53" i="25"/>
  <c r="B54" i="25"/>
  <c r="B55" i="25"/>
  <c r="B56" i="25"/>
  <c r="B95" i="25" s="1"/>
  <c r="B99" i="25" s="1"/>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H52" i="25"/>
  <c r="H53" i="25"/>
  <c r="H54" i="25"/>
  <c r="H55" i="25"/>
  <c r="H56" i="25"/>
  <c r="H57" i="25"/>
  <c r="H58" i="25"/>
  <c r="H59" i="25"/>
  <c r="H60" i="25"/>
  <c r="H61" i="25"/>
  <c r="H62" i="25"/>
  <c r="H63" i="25"/>
  <c r="H64" i="25"/>
  <c r="H65" i="25"/>
  <c r="H66" i="25"/>
  <c r="H67" i="25"/>
  <c r="H68" i="25"/>
  <c r="H69" i="25"/>
  <c r="H70" i="25"/>
  <c r="H71" i="25"/>
  <c r="H72" i="25"/>
  <c r="H73" i="25"/>
  <c r="H74" i="25"/>
  <c r="H75" i="25"/>
  <c r="H76" i="25"/>
  <c r="H77" i="25"/>
  <c r="H78" i="25"/>
  <c r="H79" i="25"/>
  <c r="H80" i="25"/>
  <c r="H81" i="25"/>
  <c r="H82" i="25"/>
  <c r="H83" i="25"/>
  <c r="H84" i="25"/>
  <c r="H85" i="25"/>
  <c r="H86" i="25"/>
  <c r="H87" i="25"/>
  <c r="H88" i="25"/>
  <c r="H89" i="25"/>
  <c r="H90" i="25"/>
  <c r="H91" i="25"/>
  <c r="H92" i="25"/>
  <c r="H93" i="25"/>
  <c r="H94" i="25"/>
  <c r="AB8" i="25"/>
  <c r="L52" i="25"/>
  <c r="AB9" i="25"/>
  <c r="L53" i="25"/>
  <c r="AB10" i="25"/>
  <c r="L54" i="25"/>
  <c r="AB11" i="25"/>
  <c r="L55" i="25" s="1"/>
  <c r="AB12" i="25"/>
  <c r="L56" i="25"/>
  <c r="AB13" i="25"/>
  <c r="L57" i="25" s="1"/>
  <c r="AB14" i="25"/>
  <c r="L58" i="25"/>
  <c r="AB15" i="25"/>
  <c r="L59" i="25" s="1"/>
  <c r="AB16" i="25"/>
  <c r="L60" i="25"/>
  <c r="AB17" i="25"/>
  <c r="L61" i="25"/>
  <c r="AB18" i="25"/>
  <c r="L62" i="25"/>
  <c r="AB19" i="25"/>
  <c r="L63" i="25" s="1"/>
  <c r="AB20" i="25"/>
  <c r="L64" i="25"/>
  <c r="AB21" i="25"/>
  <c r="L65" i="25"/>
  <c r="AB22" i="25"/>
  <c r="L66" i="25" s="1"/>
  <c r="AB23" i="25"/>
  <c r="L67" i="25" s="1"/>
  <c r="AB24" i="25"/>
  <c r="L68" i="25"/>
  <c r="AB25" i="25"/>
  <c r="L69" i="25"/>
  <c r="AB26" i="25"/>
  <c r="L70" i="25"/>
  <c r="AB27" i="25"/>
  <c r="L71" i="25" s="1"/>
  <c r="AB28" i="25"/>
  <c r="L72" i="25"/>
  <c r="AB29" i="25"/>
  <c r="L73" i="25" s="1"/>
  <c r="AB30" i="25"/>
  <c r="L74" i="25"/>
  <c r="AB31" i="25"/>
  <c r="L75" i="25" s="1"/>
  <c r="AB32" i="25"/>
  <c r="L76" i="25"/>
  <c r="AB33" i="25"/>
  <c r="L77" i="25"/>
  <c r="AB34" i="25"/>
  <c r="L78" i="25"/>
  <c r="AB35" i="25"/>
  <c r="L79" i="25" s="1"/>
  <c r="AB36" i="25"/>
  <c r="L80" i="25"/>
  <c r="AB37" i="25"/>
  <c r="L81" i="25"/>
  <c r="AB38" i="25"/>
  <c r="L82" i="25" s="1"/>
  <c r="AB39" i="25"/>
  <c r="L83" i="25" s="1"/>
  <c r="AB40" i="25"/>
  <c r="L84" i="25"/>
  <c r="AB41" i="25"/>
  <c r="L85" i="25"/>
  <c r="AB42" i="25"/>
  <c r="L86" i="25"/>
  <c r="AB43" i="25"/>
  <c r="L87" i="25" s="1"/>
  <c r="AB44" i="25"/>
  <c r="L88" i="25"/>
  <c r="AB45" i="25"/>
  <c r="L89" i="25" s="1"/>
  <c r="AB46" i="25"/>
  <c r="L90" i="25"/>
  <c r="AB47" i="25"/>
  <c r="L91" i="25" s="1"/>
  <c r="AB48" i="25"/>
  <c r="L92" i="25"/>
  <c r="AB49" i="25"/>
  <c r="L93" i="25"/>
  <c r="AB50" i="25"/>
  <c r="L94"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AE3" i="35"/>
  <c r="AH54" i="25"/>
  <c r="AA2" i="25"/>
  <c r="M2" i="25"/>
  <c r="AF4" i="25"/>
  <c r="L3" i="25"/>
  <c r="Q42" i="15"/>
  <c r="E42" i="15"/>
  <c r="H42" i="15"/>
  <c r="N42" i="15"/>
  <c r="K42" i="15"/>
  <c r="P39" i="35" l="1"/>
  <c r="P60" i="35" s="1"/>
  <c r="P81" i="35" s="1"/>
  <c r="T12" i="35"/>
  <c r="R39" i="35"/>
  <c r="R60" i="35" s="1"/>
  <c r="R81" i="35" s="1"/>
  <c r="J40" i="35"/>
  <c r="J61" i="35" s="1"/>
  <c r="J82" i="35" s="1"/>
  <c r="H40" i="35"/>
  <c r="H61" i="35" s="1"/>
  <c r="H82" i="35" s="1"/>
  <c r="F2" i="35"/>
  <c r="R26" i="35"/>
  <c r="AD10" i="35"/>
  <c r="V41" i="35"/>
  <c r="V62" i="35" s="1"/>
  <c r="V83" i="35" s="1"/>
  <c r="L40" i="35"/>
  <c r="L61" i="35" s="1"/>
  <c r="L82" i="35" s="1"/>
  <c r="H41" i="35"/>
  <c r="H62" i="35" s="1"/>
  <c r="H83" i="35" s="1"/>
  <c r="X40" i="35"/>
  <c r="X61" i="35" s="1"/>
  <c r="X82" i="35" s="1"/>
  <c r="R41" i="35"/>
  <c r="R62" i="35" s="1"/>
  <c r="R83" i="35" s="1"/>
  <c r="N39" i="35"/>
  <c r="N60" i="35" s="1"/>
  <c r="N81" i="35" s="1"/>
  <c r="X12" i="35"/>
  <c r="H33" i="35"/>
  <c r="AB12" i="35"/>
  <c r="AB38" i="35"/>
  <c r="AB133" i="35" s="1"/>
  <c r="T19" i="35"/>
  <c r="P33" i="35"/>
  <c r="F40" i="35"/>
  <c r="F61" i="35" s="1"/>
  <c r="F82" i="35" s="1"/>
  <c r="T26" i="35"/>
  <c r="N26" i="35"/>
  <c r="F12" i="35"/>
  <c r="V12" i="35"/>
  <c r="P38" i="35"/>
  <c r="P131" i="35" s="1"/>
  <c r="F19" i="35"/>
  <c r="Z33" i="35"/>
  <c r="AC1" i="24"/>
  <c r="L41" i="35"/>
  <c r="L62" i="35" s="1"/>
  <c r="L83" i="35" s="1"/>
  <c r="L12" i="35"/>
  <c r="H38" i="35"/>
  <c r="H131" i="35" s="1"/>
  <c r="X26" i="35"/>
  <c r="P19" i="35"/>
  <c r="AB33" i="35"/>
  <c r="V39" i="35"/>
  <c r="R33" i="35"/>
  <c r="J19" i="35"/>
  <c r="V38" i="35"/>
  <c r="V59" i="35" s="1"/>
  <c r="V80" i="35" s="1"/>
  <c r="L38" i="35"/>
  <c r="L129" i="35" s="1"/>
  <c r="AB40" i="35"/>
  <c r="AB61" i="35" s="1"/>
  <c r="AB82" i="35" s="1"/>
  <c r="AD16" i="35"/>
  <c r="X41" i="35"/>
  <c r="X62" i="35" s="1"/>
  <c r="X83" i="35" s="1"/>
  <c r="Z38" i="35"/>
  <c r="Z129" i="35" s="1"/>
  <c r="AD29" i="35"/>
  <c r="J38" i="35"/>
  <c r="J133" i="35" s="1"/>
  <c r="V40" i="35"/>
  <c r="V61" i="35" s="1"/>
  <c r="V82" i="35" s="1"/>
  <c r="AD31" i="35"/>
  <c r="P41" i="35"/>
  <c r="P62" i="35" s="1"/>
  <c r="P83" i="35" s="1"/>
  <c r="V33" i="35"/>
  <c r="V19" i="35"/>
  <c r="H26" i="35"/>
  <c r="L33" i="35"/>
  <c r="R38" i="35"/>
  <c r="R59" i="35" s="1"/>
  <c r="R80" i="35" s="1"/>
  <c r="X33" i="35"/>
  <c r="N40" i="35"/>
  <c r="N61" i="35" s="1"/>
  <c r="N82" i="35" s="1"/>
  <c r="L19" i="35"/>
  <c r="AD9" i="35"/>
  <c r="AD11" i="35"/>
  <c r="P12" i="35"/>
  <c r="F38" i="35"/>
  <c r="F129" i="35" s="1"/>
  <c r="F26" i="35"/>
  <c r="Z40" i="35"/>
  <c r="Z61" i="35" s="1"/>
  <c r="Z82" i="35" s="1"/>
  <c r="T41" i="35"/>
  <c r="T62" i="35" s="1"/>
  <c r="T83" i="35" s="1"/>
  <c r="N41" i="35"/>
  <c r="N62" i="35" s="1"/>
  <c r="N83" i="35" s="1"/>
  <c r="N33" i="35"/>
  <c r="Q95" i="25"/>
  <c r="Q99" i="25" s="1"/>
  <c r="L95" i="25"/>
  <c r="L99" i="25" s="1"/>
  <c r="T40" i="35"/>
  <c r="T61" i="35" s="1"/>
  <c r="T82" i="35" s="1"/>
  <c r="L37" i="35"/>
  <c r="H49" i="35"/>
  <c r="P49" i="35"/>
  <c r="P54" i="35" s="1"/>
  <c r="P51" i="35"/>
  <c r="N58" i="35"/>
  <c r="N79" i="35" s="1"/>
  <c r="N126" i="35"/>
  <c r="Z126" i="35"/>
  <c r="Z58" i="35"/>
  <c r="Z79" i="35" s="1"/>
  <c r="P58" i="35"/>
  <c r="P79" i="35" s="1"/>
  <c r="P126" i="35"/>
  <c r="AD22" i="35"/>
  <c r="H95" i="25"/>
  <c r="R49" i="35"/>
  <c r="R54" i="35" s="1"/>
  <c r="AD47" i="35"/>
  <c r="AD52" i="35" s="1"/>
  <c r="T49" i="35"/>
  <c r="T54" i="35" s="1"/>
  <c r="T51" i="35"/>
  <c r="H58" i="35"/>
  <c r="H79" i="35" s="1"/>
  <c r="H126" i="35"/>
  <c r="AD30" i="35"/>
  <c r="J33" i="35"/>
  <c r="B99" i="17"/>
  <c r="AD48" i="35"/>
  <c r="AD53" i="35" s="1"/>
  <c r="AD44" i="35"/>
  <c r="L95" i="21"/>
  <c r="L99" i="21" s="1"/>
  <c r="L95" i="23"/>
  <c r="L99" i="23" s="1"/>
  <c r="T126" i="35"/>
  <c r="T58" i="35"/>
  <c r="T79" i="35" s="1"/>
  <c r="AD45" i="35"/>
  <c r="V49" i="35"/>
  <c r="V54" i="35" s="1"/>
  <c r="X126" i="35"/>
  <c r="T38" i="35"/>
  <c r="R58" i="35"/>
  <c r="R79" i="35" s="1"/>
  <c r="AD32" i="35"/>
  <c r="AB26" i="35"/>
  <c r="AB39" i="35"/>
  <c r="L26" i="35"/>
  <c r="AD23" i="35"/>
  <c r="L39" i="35"/>
  <c r="AD17" i="35"/>
  <c r="U99" i="26"/>
  <c r="B99" i="26"/>
  <c r="B51" i="26" s="1"/>
  <c r="L95" i="17"/>
  <c r="L99" i="17" s="1"/>
  <c r="AB58" i="35"/>
  <c r="AB79" i="35" s="1"/>
  <c r="AB126" i="35"/>
  <c r="B51" i="27"/>
  <c r="F39" i="35"/>
  <c r="N12" i="35"/>
  <c r="N19" i="35"/>
  <c r="J53" i="35"/>
  <c r="J49" i="35"/>
  <c r="J54" i="35" s="1"/>
  <c r="R12" i="35"/>
  <c r="AD21" i="35"/>
  <c r="F41" i="35"/>
  <c r="Z39" i="35"/>
  <c r="Z19" i="35"/>
  <c r="J39" i="35"/>
  <c r="B99" i="21"/>
  <c r="B51" i="21" s="1"/>
  <c r="V37" i="35"/>
  <c r="AD14" i="35"/>
  <c r="F37" i="35"/>
  <c r="X38" i="35"/>
  <c r="N38" i="35"/>
  <c r="F33" i="35"/>
  <c r="AB41" i="35"/>
  <c r="AB62" i="35" s="1"/>
  <c r="AB83" i="35" s="1"/>
  <c r="AB19" i="35"/>
  <c r="Z41" i="35"/>
  <c r="Z62" i="35" s="1"/>
  <c r="Z83" i="35" s="1"/>
  <c r="X39" i="35"/>
  <c r="X19" i="35"/>
  <c r="V26" i="35"/>
  <c r="T33" i="35"/>
  <c r="T39" i="35"/>
  <c r="R40" i="35"/>
  <c r="R19" i="35"/>
  <c r="P40" i="35"/>
  <c r="P26" i="35"/>
  <c r="AD24" i="35"/>
  <c r="J41" i="35"/>
  <c r="J62" i="35" s="1"/>
  <c r="J83" i="35" s="1"/>
  <c r="AD25" i="35"/>
  <c r="J26" i="35"/>
  <c r="H19" i="35"/>
  <c r="H39" i="35"/>
  <c r="N49" i="35"/>
  <c r="N54" i="35" s="1"/>
  <c r="Z26" i="35"/>
  <c r="AD15" i="35"/>
  <c r="H12" i="35"/>
  <c r="Z12" i="35"/>
  <c r="L95" i="19"/>
  <c r="L99" i="19" s="1"/>
  <c r="B99" i="18"/>
  <c r="B99" i="16"/>
  <c r="AD18" i="35"/>
  <c r="AD8" i="35"/>
  <c r="J12" i="35"/>
  <c r="B99" i="23"/>
  <c r="U99" i="27"/>
  <c r="Q95" i="16"/>
  <c r="Q99" i="16" s="1"/>
  <c r="S536" i="36"/>
  <c r="S474" i="36"/>
  <c r="S422" i="36"/>
  <c r="S412" i="36"/>
  <c r="S273" i="36"/>
  <c r="Q95" i="22"/>
  <c r="Q99" i="22" s="1"/>
  <c r="H95" i="21"/>
  <c r="H99" i="21" s="1"/>
  <c r="H95" i="22"/>
  <c r="H99" i="22" s="1"/>
  <c r="M62" i="15"/>
  <c r="M68" i="15" s="1"/>
  <c r="M69" i="15" s="1"/>
  <c r="AP62" i="35" s="1"/>
  <c r="M61" i="15"/>
  <c r="H95" i="18"/>
  <c r="H99" i="18" s="1"/>
  <c r="S513" i="36"/>
  <c r="S486" i="36"/>
  <c r="S401" i="36"/>
  <c r="Q95" i="23"/>
  <c r="Q99" i="23" s="1"/>
  <c r="H95" i="23"/>
  <c r="H99" i="23" s="1"/>
  <c r="B99" i="24"/>
  <c r="B95" i="19"/>
  <c r="S495" i="36"/>
  <c r="S430" i="36"/>
  <c r="H95" i="17"/>
  <c r="H99" i="17" s="1"/>
  <c r="B99" i="22"/>
  <c r="B51" i="22" s="1"/>
  <c r="H95" i="20"/>
  <c r="H99" i="20" s="1"/>
  <c r="S136" i="36"/>
  <c r="S97" i="36"/>
  <c r="S47" i="36"/>
  <c r="S392" i="36"/>
  <c r="S361" i="36"/>
  <c r="S249" i="36"/>
  <c r="S234" i="36"/>
  <c r="S186" i="36"/>
  <c r="L95" i="24"/>
  <c r="L99" i="24" s="1"/>
  <c r="S55" i="36"/>
  <c r="S532" i="36"/>
  <c r="S482" i="36"/>
  <c r="S450" i="36"/>
  <c r="S400" i="36"/>
  <c r="S385" i="36"/>
  <c r="S369" i="36"/>
  <c r="S312" i="36"/>
  <c r="S272" i="36"/>
  <c r="S242" i="36"/>
  <c r="S220" i="36"/>
  <c r="S194" i="36"/>
  <c r="S175" i="36"/>
  <c r="S132" i="36"/>
  <c r="S93" i="36"/>
  <c r="S43" i="36"/>
  <c r="B95" i="20"/>
  <c r="B62" i="15"/>
  <c r="B68" i="15" s="1"/>
  <c r="S520" i="36"/>
  <c r="S470" i="36"/>
  <c r="S438" i="36"/>
  <c r="S388" i="36"/>
  <c r="S357" i="36"/>
  <c r="S329" i="36"/>
  <c r="Q95" i="24"/>
  <c r="Q99" i="24" s="1"/>
  <c r="X16" i="15"/>
  <c r="AB131" i="35" l="1"/>
  <c r="AB129" i="35"/>
  <c r="AB135" i="35" s="1"/>
  <c r="AB59" i="35"/>
  <c r="AB80" i="35" s="1"/>
  <c r="V131" i="35"/>
  <c r="AD19" i="35"/>
  <c r="AD40" i="35"/>
  <c r="AD61" i="35" s="1"/>
  <c r="AD82" i="35" s="1"/>
  <c r="J131" i="35"/>
  <c r="V133" i="35"/>
  <c r="V129" i="35"/>
  <c r="H129" i="35"/>
  <c r="H133" i="35"/>
  <c r="L59" i="35"/>
  <c r="L80" i="35" s="1"/>
  <c r="V42" i="35"/>
  <c r="V63" i="35" s="1"/>
  <c r="V84" i="35" s="1"/>
  <c r="N150" i="35" s="1"/>
  <c r="R129" i="35"/>
  <c r="P129" i="35"/>
  <c r="P133" i="35"/>
  <c r="P59" i="35"/>
  <c r="P80" i="35" s="1"/>
  <c r="H59" i="35"/>
  <c r="H80" i="35" s="1"/>
  <c r="R133" i="35"/>
  <c r="Z59" i="35"/>
  <c r="Z80" i="35" s="1"/>
  <c r="J129" i="35"/>
  <c r="V60" i="35"/>
  <c r="V81" i="35" s="1"/>
  <c r="L133" i="35"/>
  <c r="J59" i="35"/>
  <c r="J80" i="35" s="1"/>
  <c r="R131" i="35"/>
  <c r="L131" i="35"/>
  <c r="AD26" i="35"/>
  <c r="N42" i="35"/>
  <c r="N63" i="35" s="1"/>
  <c r="N84" i="35" s="1"/>
  <c r="J150" i="35" s="1"/>
  <c r="Z131" i="35"/>
  <c r="Z133" i="35"/>
  <c r="F133" i="35"/>
  <c r="F59" i="35"/>
  <c r="F80" i="35" s="1"/>
  <c r="F131" i="35"/>
  <c r="U99" i="18"/>
  <c r="R61" i="35"/>
  <c r="R82" i="35" s="1"/>
  <c r="R42" i="35"/>
  <c r="R63" i="35" s="1"/>
  <c r="R84" i="35" s="1"/>
  <c r="L150" i="35" s="1"/>
  <c r="V126" i="35"/>
  <c r="V58" i="35"/>
  <c r="V79" i="35" s="1"/>
  <c r="AD49" i="35"/>
  <c r="AD54" i="35" s="1"/>
  <c r="H54" i="35"/>
  <c r="B99" i="20"/>
  <c r="B51" i="20" s="1"/>
  <c r="U99" i="20"/>
  <c r="U99" i="24"/>
  <c r="B51" i="24"/>
  <c r="T42" i="35"/>
  <c r="T63" i="35" s="1"/>
  <c r="T84" i="35" s="1"/>
  <c r="M150" i="35" s="1"/>
  <c r="T60" i="35"/>
  <c r="T81" i="35" s="1"/>
  <c r="AD33" i="35"/>
  <c r="U99" i="21"/>
  <c r="AB42" i="35"/>
  <c r="AB63" i="35" s="1"/>
  <c r="AB84" i="35" s="1"/>
  <c r="Q150" i="35" s="1"/>
  <c r="AB60" i="35"/>
  <c r="AB81" i="35" s="1"/>
  <c r="L58" i="35"/>
  <c r="L79" i="35" s="1"/>
  <c r="L126" i="35"/>
  <c r="T133" i="35"/>
  <c r="T131" i="35"/>
  <c r="T59" i="35"/>
  <c r="T80" i="35" s="1"/>
  <c r="T129" i="35"/>
  <c r="U99" i="22"/>
  <c r="V99" i="26"/>
  <c r="AC3" i="26" s="1"/>
  <c r="AI14" i="35"/>
  <c r="AK14" i="35" s="1"/>
  <c r="B51" i="16"/>
  <c r="X42" i="35"/>
  <c r="X63" i="35" s="1"/>
  <c r="X84" i="35" s="1"/>
  <c r="O150" i="35" s="1"/>
  <c r="X60" i="35"/>
  <c r="X81" i="35" s="1"/>
  <c r="X59" i="35"/>
  <c r="X80" i="35" s="1"/>
  <c r="X131" i="35"/>
  <c r="X129" i="35"/>
  <c r="X133" i="35"/>
  <c r="Z60" i="35"/>
  <c r="Z81" i="35" s="1"/>
  <c r="Z42" i="35"/>
  <c r="Z63" i="35" s="1"/>
  <c r="Z84" i="35" s="1"/>
  <c r="P150" i="35" s="1"/>
  <c r="F60" i="35"/>
  <c r="F81" i="35" s="1"/>
  <c r="F42" i="35"/>
  <c r="AD39" i="35"/>
  <c r="AD60" i="35" s="1"/>
  <c r="AD81" i="35" s="1"/>
  <c r="U99" i="17"/>
  <c r="H99" i="25"/>
  <c r="B51" i="25" s="1"/>
  <c r="U99" i="25"/>
  <c r="AP63" i="35"/>
  <c r="AR63" i="35"/>
  <c r="V99" i="27"/>
  <c r="AC3" i="27" s="1"/>
  <c r="AI15" i="35"/>
  <c r="AK15" i="35" s="1"/>
  <c r="B51" i="17"/>
  <c r="B51" i="23"/>
  <c r="U99" i="23"/>
  <c r="U99" i="16"/>
  <c r="P42" i="35"/>
  <c r="P63" i="35" s="1"/>
  <c r="P84" i="35" s="1"/>
  <c r="K150" i="35" s="1"/>
  <c r="P61" i="35"/>
  <c r="P82" i="35" s="1"/>
  <c r="F58" i="35"/>
  <c r="F79" i="35" s="1"/>
  <c r="F126" i="35"/>
  <c r="AD37" i="35"/>
  <c r="AD41" i="35"/>
  <c r="AD62" i="35" s="1"/>
  <c r="AD83" i="35" s="1"/>
  <c r="F62" i="35"/>
  <c r="F83" i="35" s="1"/>
  <c r="L42" i="35"/>
  <c r="L63" i="35" s="1"/>
  <c r="L84" i="35" s="1"/>
  <c r="I150" i="35" s="1"/>
  <c r="L60" i="35"/>
  <c r="L81" i="35" s="1"/>
  <c r="N129" i="35"/>
  <c r="N59" i="35"/>
  <c r="N80" i="35" s="1"/>
  <c r="N131" i="35"/>
  <c r="N133" i="35"/>
  <c r="AD12" i="35"/>
  <c r="J60" i="35"/>
  <c r="J81" i="35" s="1"/>
  <c r="J42" i="35"/>
  <c r="J63" i="35" s="1"/>
  <c r="J84" i="35" s="1"/>
  <c r="H150" i="35" s="1"/>
  <c r="F52" i="23"/>
  <c r="F53" i="23" s="1"/>
  <c r="F52" i="22" s="1"/>
  <c r="F53" i="22" s="1"/>
  <c r="F52" i="21" s="1"/>
  <c r="F53" i="21" s="1"/>
  <c r="F52" i="20" s="1"/>
  <c r="F53" i="20" s="1"/>
  <c r="F52" i="17" s="1"/>
  <c r="F53" i="17" s="1"/>
  <c r="F52" i="18" s="1"/>
  <c r="F52" i="24"/>
  <c r="F53" i="24" s="1"/>
  <c r="F52" i="27"/>
  <c r="F53" i="27" s="1"/>
  <c r="F52" i="16"/>
  <c r="F53" i="16" s="1"/>
  <c r="F52" i="26"/>
  <c r="F53" i="26" s="1"/>
  <c r="F52" i="25"/>
  <c r="F53" i="25" s="1"/>
  <c r="BL57" i="35"/>
  <c r="BL56" i="35" s="1"/>
  <c r="F54" i="18"/>
  <c r="B69" i="15"/>
  <c r="AR53" i="35" s="1"/>
  <c r="U99" i="19"/>
  <c r="B99" i="19"/>
  <c r="B51" i="19" s="1"/>
  <c r="AD38" i="35"/>
  <c r="B51" i="18"/>
  <c r="H60" i="35"/>
  <c r="H81" i="35" s="1"/>
  <c r="H42" i="35"/>
  <c r="H63" i="35" s="1"/>
  <c r="H84" i="35" s="1"/>
  <c r="G150" i="35" s="1"/>
  <c r="P135" i="35" l="1"/>
  <c r="V135" i="35"/>
  <c r="H135" i="35"/>
  <c r="L135" i="35"/>
  <c r="J135" i="35"/>
  <c r="R135" i="35"/>
  <c r="F135" i="35"/>
  <c r="Z135" i="35"/>
  <c r="V99" i="16"/>
  <c r="AC3" i="16" s="1"/>
  <c r="AI16" i="35"/>
  <c r="AK16" i="35" s="1"/>
  <c r="AD101" i="35"/>
  <c r="AD103" i="35"/>
  <c r="BJ57" i="35"/>
  <c r="BJ56" i="35" s="1"/>
  <c r="AD104" i="35"/>
  <c r="AD100" i="35"/>
  <c r="BL121" i="35"/>
  <c r="AB121" i="35" s="1"/>
  <c r="AD102" i="35"/>
  <c r="F53" i="18"/>
  <c r="F52" i="19" s="1"/>
  <c r="F53" i="19" s="1"/>
  <c r="V99" i="23"/>
  <c r="AC3" i="23" s="1"/>
  <c r="AI11" i="35"/>
  <c r="AK11" i="35" s="1"/>
  <c r="V99" i="17"/>
  <c r="AC3" i="17" s="1"/>
  <c r="AI7" i="35"/>
  <c r="AK7" i="35" s="1"/>
  <c r="AI10" i="35"/>
  <c r="AK10" i="35" s="1"/>
  <c r="V99" i="22"/>
  <c r="AC3" i="22" s="1"/>
  <c r="AD126" i="35"/>
  <c r="AD58" i="35"/>
  <c r="AD79" i="35" s="1"/>
  <c r="T135" i="35"/>
  <c r="V99" i="21"/>
  <c r="AC3" i="21" s="1"/>
  <c r="AI9" i="35"/>
  <c r="AK9" i="35" s="1"/>
  <c r="AD131" i="35"/>
  <c r="AD133" i="35"/>
  <c r="AD129" i="35"/>
  <c r="AD59" i="35"/>
  <c r="AD80" i="35" s="1"/>
  <c r="F63" i="35"/>
  <c r="F84" i="35" s="1"/>
  <c r="F150" i="35" s="1"/>
  <c r="AD42" i="35"/>
  <c r="AD63" i="35" s="1"/>
  <c r="AD84" i="35" s="1"/>
  <c r="V99" i="19"/>
  <c r="AC3" i="19" s="1"/>
  <c r="AI5" i="35"/>
  <c r="AK5" i="35" s="1"/>
  <c r="N135" i="35"/>
  <c r="AI13" i="35"/>
  <c r="AK13" i="35" s="1"/>
  <c r="V99" i="25"/>
  <c r="AC3" i="25" s="1"/>
  <c r="V99" i="24"/>
  <c r="AC3" i="24" s="1"/>
  <c r="AI12" i="35"/>
  <c r="AK12" i="35" s="1"/>
  <c r="X135" i="35"/>
  <c r="V99" i="20"/>
  <c r="AC3" i="20" s="1"/>
  <c r="AI8" i="35"/>
  <c r="AK8" i="35" s="1"/>
  <c r="V99" i="18"/>
  <c r="AC3" i="18" s="1"/>
  <c r="AI6" i="35"/>
  <c r="AK6" i="35" s="1"/>
  <c r="AD135" i="35" l="1"/>
  <c r="AB103" i="35"/>
  <c r="BH57" i="35"/>
  <c r="BH56" i="35" s="1"/>
  <c r="AB102" i="35"/>
  <c r="AB100" i="35"/>
  <c r="AB101" i="35"/>
  <c r="BJ121" i="35"/>
  <c r="Z121" i="35" s="1"/>
  <c r="AB104" i="35"/>
  <c r="AK18" i="35"/>
  <c r="AI18" i="35" s="1"/>
  <c r="AD105" i="35"/>
  <c r="AB105" i="35" l="1"/>
  <c r="BF57" i="35"/>
  <c r="BF56" i="35" s="1"/>
  <c r="Z104" i="35"/>
  <c r="Z102" i="35"/>
  <c r="Z103" i="35"/>
  <c r="BH121" i="35"/>
  <c r="X121" i="35" s="1"/>
  <c r="Z100" i="35"/>
  <c r="Z101" i="35"/>
  <c r="Z105" i="35" l="1"/>
  <c r="X102" i="35"/>
  <c r="BD57" i="35"/>
  <c r="BD56" i="35" s="1"/>
  <c r="X100" i="35"/>
  <c r="X101" i="35"/>
  <c r="BF121" i="35"/>
  <c r="V121" i="35" s="1"/>
  <c r="X103" i="35"/>
  <c r="X104" i="35"/>
  <c r="V103" i="35" l="1"/>
  <c r="V104" i="35"/>
  <c r="BB57" i="35"/>
  <c r="BB56" i="35" s="1"/>
  <c r="V100" i="35"/>
  <c r="V101" i="35"/>
  <c r="V102" i="35"/>
  <c r="V105" i="35" s="1"/>
  <c r="BD121" i="35"/>
  <c r="T121" i="35" s="1"/>
  <c r="X105" i="35"/>
  <c r="T101" i="35" l="1"/>
  <c r="BB121" i="35"/>
  <c r="R121" i="35" s="1"/>
  <c r="AZ57" i="35"/>
  <c r="AZ56" i="35" s="1"/>
  <c r="T102" i="35"/>
  <c r="T103" i="35"/>
  <c r="T100" i="35"/>
  <c r="T104" i="35"/>
  <c r="T105" i="35" l="1"/>
  <c r="R100" i="35"/>
  <c r="AX57" i="35"/>
  <c r="AX56" i="35" s="1"/>
  <c r="R101" i="35"/>
  <c r="R102" i="35"/>
  <c r="R103" i="35"/>
  <c r="R104" i="35"/>
  <c r="AZ121" i="35"/>
  <c r="P121" i="35" s="1"/>
  <c r="R105" i="35" l="1"/>
  <c r="P102" i="35"/>
  <c r="P100" i="35"/>
  <c r="AV57" i="35"/>
  <c r="AV56" i="35" s="1"/>
  <c r="P101" i="35"/>
  <c r="AX121" i="35"/>
  <c r="N121" i="35" s="1"/>
  <c r="P103" i="35"/>
  <c r="P104" i="35"/>
  <c r="AV121" i="35" l="1"/>
  <c r="L121" i="35" s="1"/>
  <c r="N104" i="35"/>
  <c r="AT57" i="35"/>
  <c r="AT56" i="35" s="1"/>
  <c r="N100" i="35"/>
  <c r="N103" i="35"/>
  <c r="N101" i="35"/>
  <c r="N102" i="35"/>
  <c r="N105" i="35" s="1"/>
  <c r="P105" i="35"/>
  <c r="L101" i="35" l="1"/>
  <c r="L103" i="35"/>
  <c r="L102" i="35"/>
  <c r="AR57" i="35"/>
  <c r="AR56" i="35" s="1"/>
  <c r="L100" i="35"/>
  <c r="AT121" i="35"/>
  <c r="J121" i="35" s="1"/>
  <c r="L104" i="35"/>
  <c r="L105" i="35" l="1"/>
  <c r="J101" i="35"/>
  <c r="J103" i="35"/>
  <c r="AP57" i="35"/>
  <c r="AR59" i="35"/>
  <c r="J104" i="35"/>
  <c r="J102" i="35"/>
  <c r="J100" i="35"/>
  <c r="AR121" i="35"/>
  <c r="H121" i="35" s="1"/>
  <c r="J105" i="35" l="1"/>
  <c r="AR60" i="35"/>
  <c r="AT59" i="35" s="1"/>
  <c r="H65" i="35"/>
  <c r="H138" i="35" s="1"/>
  <c r="AP56" i="35"/>
  <c r="AP60" i="35"/>
  <c r="H87" i="35" l="1"/>
  <c r="AR122" i="35"/>
  <c r="H122" i="35" s="1"/>
  <c r="H66" i="35"/>
  <c r="H86" i="35"/>
  <c r="H68" i="35"/>
  <c r="H73" i="35" s="1"/>
  <c r="J68" i="35"/>
  <c r="J73" i="35" s="1"/>
  <c r="J87" i="35"/>
  <c r="J88" i="35"/>
  <c r="J90" i="35"/>
  <c r="J95" i="35" s="1"/>
  <c r="L108" i="35"/>
  <c r="AT122" i="35"/>
  <c r="J122" i="35" s="1"/>
  <c r="AT60" i="35"/>
  <c r="AV59" i="35" s="1"/>
  <c r="L109" i="35"/>
  <c r="H69" i="35"/>
  <c r="H74" i="35" s="1"/>
  <c r="H89" i="35"/>
  <c r="H94" i="35" s="1"/>
  <c r="J110" i="35"/>
  <c r="J115" i="35" s="1"/>
  <c r="H90" i="35"/>
  <c r="H95" i="35" s="1"/>
  <c r="F100" i="35"/>
  <c r="F102" i="35"/>
  <c r="H103" i="35"/>
  <c r="F101" i="35"/>
  <c r="F104" i="35"/>
  <c r="AP59" i="35"/>
  <c r="F103" i="35"/>
  <c r="H100" i="35"/>
  <c r="H102" i="35"/>
  <c r="AP121" i="35"/>
  <c r="H101" i="35"/>
  <c r="H104" i="35"/>
  <c r="J111" i="35"/>
  <c r="J116" i="35" s="1"/>
  <c r="H88" i="35"/>
  <c r="J109" i="35"/>
  <c r="J107" i="35"/>
  <c r="J108" i="35"/>
  <c r="H67" i="35"/>
  <c r="L107" i="35" l="1"/>
  <c r="J66" i="35"/>
  <c r="J93" i="35"/>
  <c r="H70" i="35"/>
  <c r="H75" i="35" s="1"/>
  <c r="H72" i="35"/>
  <c r="H105" i="35"/>
  <c r="J89" i="35"/>
  <c r="J94" i="35" s="1"/>
  <c r="J69" i="35"/>
  <c r="J74" i="35" s="1"/>
  <c r="H145" i="35"/>
  <c r="H143" i="35"/>
  <c r="H141" i="35"/>
  <c r="H147" i="35" s="1"/>
  <c r="L114" i="35"/>
  <c r="BM121" i="35"/>
  <c r="AD121" i="35" s="1"/>
  <c r="F121" i="35"/>
  <c r="L86" i="35"/>
  <c r="AV60" i="35"/>
  <c r="AX59" i="35" s="1"/>
  <c r="J67" i="35"/>
  <c r="J65" i="35"/>
  <c r="J138" i="35" s="1"/>
  <c r="L110" i="35"/>
  <c r="L115" i="35" s="1"/>
  <c r="H91" i="35"/>
  <c r="H96" i="35" s="1"/>
  <c r="H93" i="35"/>
  <c r="F107" i="35"/>
  <c r="F88" i="35"/>
  <c r="F87" i="35"/>
  <c r="H107" i="35"/>
  <c r="H110" i="35"/>
  <c r="H115" i="35" s="1"/>
  <c r="F110" i="35"/>
  <c r="F115" i="35" s="1"/>
  <c r="F68" i="35"/>
  <c r="F66" i="35"/>
  <c r="F108" i="35"/>
  <c r="F109" i="35"/>
  <c r="F65" i="35"/>
  <c r="H108" i="35"/>
  <c r="F89" i="35"/>
  <c r="F69" i="35"/>
  <c r="F86" i="35"/>
  <c r="H111" i="35"/>
  <c r="H116" i="35" s="1"/>
  <c r="AP122" i="35"/>
  <c r="H109" i="35"/>
  <c r="F67" i="35"/>
  <c r="F90" i="35"/>
  <c r="F111" i="35"/>
  <c r="F116" i="35" s="1"/>
  <c r="F105" i="35"/>
  <c r="J112" i="35"/>
  <c r="J117" i="35" s="1"/>
  <c r="J114" i="35"/>
  <c r="L111" i="35"/>
  <c r="L116" i="35" s="1"/>
  <c r="J86" i="35"/>
  <c r="L112" i="35" l="1"/>
  <c r="L117" i="35" s="1"/>
  <c r="F73" i="35"/>
  <c r="L69" i="35"/>
  <c r="L74" i="35" s="1"/>
  <c r="N107" i="35"/>
  <c r="J91" i="35"/>
  <c r="J96" i="35" s="1"/>
  <c r="H112" i="35"/>
  <c r="H117" i="35" s="1"/>
  <c r="H114" i="35"/>
  <c r="N110" i="35"/>
  <c r="N115" i="35" s="1"/>
  <c r="N111" i="35"/>
  <c r="N116" i="35" s="1"/>
  <c r="L65" i="35"/>
  <c r="L138" i="35" s="1"/>
  <c r="F94" i="35"/>
  <c r="L68" i="35"/>
  <c r="L73" i="35" s="1"/>
  <c r="L88" i="35"/>
  <c r="F112" i="35"/>
  <c r="F117" i="35" s="1"/>
  <c r="F114" i="35"/>
  <c r="F122" i="35"/>
  <c r="F141" i="35"/>
  <c r="F143" i="35"/>
  <c r="F145" i="35"/>
  <c r="L90" i="35"/>
  <c r="L95" i="35" s="1"/>
  <c r="F74" i="35"/>
  <c r="F95" i="35"/>
  <c r="J70" i="35"/>
  <c r="J75" i="35" s="1"/>
  <c r="J72" i="35"/>
  <c r="L87" i="35"/>
  <c r="L89" i="35"/>
  <c r="L94" i="35" s="1"/>
  <c r="J145" i="35"/>
  <c r="J143" i="35"/>
  <c r="J141" i="35"/>
  <c r="J147" i="35" s="1"/>
  <c r="F93" i="35"/>
  <c r="F91" i="35"/>
  <c r="N86" i="35"/>
  <c r="N66" i="35"/>
  <c r="P109" i="35"/>
  <c r="N69" i="35"/>
  <c r="N74" i="35" s="1"/>
  <c r="P110" i="35"/>
  <c r="P115" i="35" s="1"/>
  <c r="AX60" i="35"/>
  <c r="AZ59" i="35" s="1"/>
  <c r="P111" i="35"/>
  <c r="P116" i="35" s="1"/>
  <c r="L66" i="35"/>
  <c r="N109" i="35"/>
  <c r="F70" i="35"/>
  <c r="F72" i="35"/>
  <c r="F138" i="35"/>
  <c r="AV122" i="35"/>
  <c r="L122" i="35" s="1"/>
  <c r="L67" i="35"/>
  <c r="N108" i="35"/>
  <c r="P114" i="35" l="1"/>
  <c r="P112" i="35"/>
  <c r="P117" i="35" s="1"/>
  <c r="N143" i="35"/>
  <c r="N141" i="35"/>
  <c r="N145" i="35"/>
  <c r="L145" i="35"/>
  <c r="L143" i="35"/>
  <c r="L141" i="35"/>
  <c r="N87" i="35"/>
  <c r="F75" i="35"/>
  <c r="P108" i="35"/>
  <c r="F147" i="35"/>
  <c r="N68" i="35"/>
  <c r="N73" i="35" s="1"/>
  <c r="L93" i="35"/>
  <c r="L91" i="35"/>
  <c r="L96" i="35" s="1"/>
  <c r="P107" i="35"/>
  <c r="L70" i="35"/>
  <c r="L75" i="35" s="1"/>
  <c r="L72" i="35"/>
  <c r="AX122" i="35"/>
  <c r="N90" i="35"/>
  <c r="N95" i="35" s="1"/>
  <c r="AZ60" i="35"/>
  <c r="BB59" i="35" s="1"/>
  <c r="P89" i="35"/>
  <c r="P94" i="35" s="1"/>
  <c r="P65" i="35"/>
  <c r="P138" i="35" s="1"/>
  <c r="N88" i="35"/>
  <c r="F96" i="35"/>
  <c r="N65" i="35"/>
  <c r="N114" i="35"/>
  <c r="N112" i="35"/>
  <c r="N117" i="35" s="1"/>
  <c r="N67" i="35"/>
  <c r="N89" i="35"/>
  <c r="N94" i="35" s="1"/>
  <c r="P66" i="35" l="1"/>
  <c r="R111" i="35"/>
  <c r="R116" i="35" s="1"/>
  <c r="R69" i="35"/>
  <c r="R74" i="35" s="1"/>
  <c r="BB122" i="35"/>
  <c r="R122" i="35" s="1"/>
  <c r="R88" i="35"/>
  <c r="R66" i="35"/>
  <c r="BB60" i="35"/>
  <c r="BD59" i="35" s="1"/>
  <c r="T107" i="35"/>
  <c r="R68" i="35"/>
  <c r="R73" i="35" s="1"/>
  <c r="T110" i="35"/>
  <c r="T115" i="35" s="1"/>
  <c r="R65" i="35"/>
  <c r="R138" i="35" s="1"/>
  <c r="T108" i="35"/>
  <c r="T111" i="35"/>
  <c r="T116" i="35" s="1"/>
  <c r="R87" i="35"/>
  <c r="T109" i="35"/>
  <c r="R86" i="35"/>
  <c r="R67" i="35"/>
  <c r="R89" i="35"/>
  <c r="R94" i="35" s="1"/>
  <c r="R90" i="35"/>
  <c r="R95" i="35" s="1"/>
  <c r="R110" i="35"/>
  <c r="R115" i="35" s="1"/>
  <c r="P86" i="35"/>
  <c r="N70" i="35"/>
  <c r="N75" i="35" s="1"/>
  <c r="N72" i="35"/>
  <c r="P88" i="35"/>
  <c r="L147" i="35"/>
  <c r="N91" i="35"/>
  <c r="N93" i="35"/>
  <c r="N147" i="35"/>
  <c r="P69" i="35"/>
  <c r="AZ122" i="35"/>
  <c r="P122" i="35" s="1"/>
  <c r="R108" i="35"/>
  <c r="R109" i="35"/>
  <c r="P90" i="35"/>
  <c r="P95" i="35" s="1"/>
  <c r="N138" i="35"/>
  <c r="P68" i="35"/>
  <c r="P87" i="35"/>
  <c r="P67" i="35"/>
  <c r="R107" i="35"/>
  <c r="N122" i="35"/>
  <c r="P93" i="35" l="1"/>
  <c r="P91" i="35"/>
  <c r="P96" i="35" s="1"/>
  <c r="P141" i="35"/>
  <c r="P143" i="35"/>
  <c r="P145" i="35"/>
  <c r="R143" i="35"/>
  <c r="R141" i="35"/>
  <c r="R147" i="35" s="1"/>
  <c r="R145" i="35"/>
  <c r="R93" i="35"/>
  <c r="R91" i="35"/>
  <c r="R96" i="35" s="1"/>
  <c r="N96" i="35"/>
  <c r="R72" i="35"/>
  <c r="R70" i="35"/>
  <c r="R75" i="35" s="1"/>
  <c r="R114" i="35"/>
  <c r="R112" i="35"/>
  <c r="R117" i="35" s="1"/>
  <c r="P70" i="35"/>
  <c r="P75" i="35" s="1"/>
  <c r="P72" i="35"/>
  <c r="P73" i="35"/>
  <c r="P74" i="35"/>
  <c r="T112" i="35"/>
  <c r="T117" i="35" s="1"/>
  <c r="T114" i="35"/>
  <c r="T90" i="35"/>
  <c r="T95" i="35" s="1"/>
  <c r="BD60" i="35"/>
  <c r="BF59" i="35" s="1"/>
  <c r="T89" i="35"/>
  <c r="T88" i="35"/>
  <c r="V109" i="35"/>
  <c r="T66" i="35"/>
  <c r="T68" i="35"/>
  <c r="T73" i="35" s="1"/>
  <c r="V111" i="35"/>
  <c r="V116" i="35" s="1"/>
  <c r="V107" i="35"/>
  <c r="T67" i="35"/>
  <c r="T87" i="35"/>
  <c r="V108" i="35"/>
  <c r="V114" i="35" l="1"/>
  <c r="T94" i="35"/>
  <c r="T69" i="35"/>
  <c r="T145" i="35"/>
  <c r="T143" i="35"/>
  <c r="T141" i="35"/>
  <c r="T72" i="35"/>
  <c r="X108" i="35"/>
  <c r="V88" i="35"/>
  <c r="V66" i="35"/>
  <c r="X107" i="35"/>
  <c r="V89" i="35"/>
  <c r="V94" i="35" s="1"/>
  <c r="BF60" i="35"/>
  <c r="BH59" i="35" s="1"/>
  <c r="X111" i="35"/>
  <c r="X116" i="35" s="1"/>
  <c r="V69" i="35"/>
  <c r="V74" i="35" s="1"/>
  <c r="V87" i="35"/>
  <c r="V67" i="35"/>
  <c r="BF122" i="35"/>
  <c r="V122" i="35" s="1"/>
  <c r="X109" i="35"/>
  <c r="V68" i="35"/>
  <c r="X110" i="35"/>
  <c r="X115" i="35" s="1"/>
  <c r="V86" i="35"/>
  <c r="P147" i="35"/>
  <c r="T86" i="35"/>
  <c r="T65" i="35"/>
  <c r="T91" i="35"/>
  <c r="T93" i="35"/>
  <c r="BD122" i="35"/>
  <c r="V110" i="35"/>
  <c r="V115" i="35" s="1"/>
  <c r="T74" i="35" l="1"/>
  <c r="V93" i="35"/>
  <c r="X112" i="35"/>
  <c r="X117" i="35" s="1"/>
  <c r="X114" i="35"/>
  <c r="V145" i="35"/>
  <c r="V143" i="35"/>
  <c r="V141" i="35"/>
  <c r="T122" i="35"/>
  <c r="T138" i="35"/>
  <c r="V72" i="35"/>
  <c r="V70" i="35"/>
  <c r="V75" i="35" s="1"/>
  <c r="V73" i="35"/>
  <c r="Z107" i="35"/>
  <c r="X89" i="35"/>
  <c r="X94" i="35" s="1"/>
  <c r="X87" i="35"/>
  <c r="X65" i="35"/>
  <c r="X138" i="35" s="1"/>
  <c r="X86" i="35"/>
  <c r="BH60" i="35"/>
  <c r="BJ59" i="35" s="1"/>
  <c r="Z110" i="35"/>
  <c r="Z115" i="35" s="1"/>
  <c r="X66" i="35"/>
  <c r="X69" i="35"/>
  <c r="X74" i="35" s="1"/>
  <c r="Z108" i="35"/>
  <c r="X90" i="35"/>
  <c r="X95" i="35" s="1"/>
  <c r="Z109" i="35"/>
  <c r="Z111" i="35"/>
  <c r="Z116" i="35" s="1"/>
  <c r="BH122" i="35"/>
  <c r="X122" i="35" s="1"/>
  <c r="X67" i="35"/>
  <c r="T70" i="35"/>
  <c r="T96" i="35"/>
  <c r="V90" i="35"/>
  <c r="V95" i="35" s="1"/>
  <c r="V65" i="35"/>
  <c r="V138" i="35" s="1"/>
  <c r="T147" i="35"/>
  <c r="V112" i="35"/>
  <c r="V117" i="35" s="1"/>
  <c r="T75" i="35" l="1"/>
  <c r="V91" i="35"/>
  <c r="X70" i="35"/>
  <c r="X75" i="35" s="1"/>
  <c r="X72" i="35"/>
  <c r="BJ60" i="35"/>
  <c r="BL59" i="35" s="1"/>
  <c r="Z87" i="35"/>
  <c r="Z67" i="35"/>
  <c r="BJ122" i="35"/>
  <c r="Z122" i="35" s="1"/>
  <c r="Z86" i="35"/>
  <c r="AB107" i="35"/>
  <c r="Z66" i="35"/>
  <c r="Z89" i="35"/>
  <c r="Z94" i="35" s="1"/>
  <c r="AB111" i="35"/>
  <c r="AB116" i="35" s="1"/>
  <c r="AB110" i="35"/>
  <c r="AB115" i="35" s="1"/>
  <c r="Z68" i="35"/>
  <c r="Z73" i="35" s="1"/>
  <c r="Z88" i="35"/>
  <c r="Z65" i="35"/>
  <c r="Z138" i="35" s="1"/>
  <c r="AB109" i="35"/>
  <c r="V147" i="35"/>
  <c r="Z114" i="35"/>
  <c r="Z112" i="35"/>
  <c r="Z117" i="35" s="1"/>
  <c r="X141" i="35"/>
  <c r="X145" i="35"/>
  <c r="X143" i="35"/>
  <c r="X88" i="35"/>
  <c r="X68" i="35"/>
  <c r="AB114" i="35" l="1"/>
  <c r="AB112" i="35"/>
  <c r="AB117" i="35" s="1"/>
  <c r="X147" i="35"/>
  <c r="V96" i="35"/>
  <c r="X73" i="35"/>
  <c r="AB67" i="35"/>
  <c r="AB66" i="35"/>
  <c r="AD110" i="35"/>
  <c r="AD115" i="35" s="1"/>
  <c r="BL60" i="35"/>
  <c r="AD108" i="35" s="1"/>
  <c r="AB69" i="35"/>
  <c r="AB68" i="35"/>
  <c r="AB73" i="35" s="1"/>
  <c r="Z141" i="35"/>
  <c r="Z143" i="35"/>
  <c r="Z145" i="35"/>
  <c r="Z93" i="35"/>
  <c r="Z72" i="35"/>
  <c r="Z70" i="35"/>
  <c r="Z75" i="35" s="1"/>
  <c r="X91" i="35"/>
  <c r="X96" i="35" s="1"/>
  <c r="X93" i="35"/>
  <c r="Z90" i="35"/>
  <c r="Z95" i="35" s="1"/>
  <c r="AB108" i="35"/>
  <c r="Z69" i="35"/>
  <c r="Z74" i="35" s="1"/>
  <c r="Z91" i="35" l="1"/>
  <c r="Z96" i="35" s="1"/>
  <c r="AB74" i="35"/>
  <c r="AD69" i="35"/>
  <c r="AD74" i="35" s="1"/>
  <c r="AD68" i="35"/>
  <c r="AD73" i="35" s="1"/>
  <c r="AB88" i="35"/>
  <c r="AD111" i="35"/>
  <c r="AD116" i="35" s="1"/>
  <c r="AD107" i="35"/>
  <c r="AB72" i="35"/>
  <c r="AB70" i="35"/>
  <c r="AD67" i="35"/>
  <c r="AD72" i="35" s="1"/>
  <c r="AB145" i="35"/>
  <c r="AB141" i="35"/>
  <c r="AB143" i="35"/>
  <c r="AD66" i="35"/>
  <c r="AD109" i="35"/>
  <c r="BL122" i="35"/>
  <c r="AB86" i="35"/>
  <c r="AD86" i="35" s="1"/>
  <c r="AB89" i="35"/>
  <c r="AB90" i="35"/>
  <c r="AB87" i="35"/>
  <c r="AD87" i="35" s="1"/>
  <c r="Z147" i="35"/>
  <c r="AB65" i="35"/>
  <c r="AB75" i="35" l="1"/>
  <c r="AD70" i="35"/>
  <c r="AD75" i="35" s="1"/>
  <c r="AD114" i="35"/>
  <c r="AD112" i="35"/>
  <c r="AD117" i="35" s="1"/>
  <c r="AB138" i="35"/>
  <c r="AD65" i="35"/>
  <c r="AD138" i="35" s="1"/>
  <c r="AB122" i="35"/>
  <c r="BM122" i="35"/>
  <c r="AD122" i="35" s="1"/>
  <c r="AD141" i="35"/>
  <c r="AD143" i="35"/>
  <c r="AD145" i="35"/>
  <c r="AB91" i="35"/>
  <c r="AB93" i="35"/>
  <c r="AD88" i="35"/>
  <c r="AD93" i="35" s="1"/>
  <c r="AB95" i="35"/>
  <c r="AD90" i="35"/>
  <c r="AD95" i="35" s="1"/>
  <c r="AB147" i="35"/>
  <c r="AB94" i="35"/>
  <c r="AD89" i="35"/>
  <c r="AD94" i="35" s="1"/>
  <c r="AB96" i="35" l="1"/>
  <c r="AD91" i="35"/>
  <c r="AD96" i="35" s="1"/>
  <c r="AD147" i="35"/>
</calcChain>
</file>

<file path=xl/sharedStrings.xml><?xml version="1.0" encoding="utf-8"?>
<sst xmlns="http://schemas.openxmlformats.org/spreadsheetml/2006/main" count="490" uniqueCount="178">
  <si>
    <t>Total Catering Revenue</t>
    <phoneticPr fontId="4" type="noConversion"/>
  </si>
  <si>
    <t>DECEMBER</t>
    <phoneticPr fontId="4" type="noConversion"/>
  </si>
  <si>
    <t>TOTAL</t>
    <phoneticPr fontId="4" type="noConversion"/>
  </si>
  <si>
    <t>Version 1.0</t>
    <phoneticPr fontId="4" type="noConversion"/>
  </si>
  <si>
    <t>FORWARD SALES BY SALES STAGE</t>
    <phoneticPr fontId="4" type="noConversion"/>
  </si>
  <si>
    <t>Set-Up Sheet</t>
    <phoneticPr fontId="4" type="noConversion"/>
  </si>
  <si>
    <t>CLUB NAME</t>
    <phoneticPr fontId="4" type="noConversion"/>
  </si>
  <si>
    <t>COURSE NAME</t>
    <phoneticPr fontId="4" type="noConversion"/>
  </si>
  <si>
    <t>- Select "Paste Special" from the drop-down menu</t>
    <phoneticPr fontId="4" type="noConversion"/>
  </si>
  <si>
    <t>- Select "Values" in the paste options and click "OK"</t>
    <phoneticPr fontId="4" type="noConversion"/>
  </si>
  <si>
    <t>END-OF-YEAR DATA DUMP</t>
    <phoneticPr fontId="4" type="noConversion"/>
  </si>
  <si>
    <t>Total Other Revenue</t>
    <phoneticPr fontId="4" type="noConversion"/>
  </si>
  <si>
    <t>YEAR</t>
    <phoneticPr fontId="4" type="noConversion"/>
  </si>
  <si>
    <t>VAT</t>
    <phoneticPr fontId="4" type="noConversion"/>
  </si>
  <si>
    <t>Number</t>
    <phoneticPr fontId="4" type="noConversion"/>
  </si>
  <si>
    <t>of</t>
    <phoneticPr fontId="4" type="noConversion"/>
  </si>
  <si>
    <t>Number</t>
    <phoneticPr fontId="4" type="noConversion"/>
  </si>
  <si>
    <t>of</t>
    <phoneticPr fontId="4" type="noConversion"/>
  </si>
  <si>
    <t>Participants</t>
    <phoneticPr fontId="4" type="noConversion"/>
  </si>
  <si>
    <t>January</t>
    <phoneticPr fontId="4" type="noConversion"/>
  </si>
  <si>
    <t>February</t>
    <phoneticPr fontId="4" type="noConversion"/>
  </si>
  <si>
    <t>THIS YEAR</t>
    <phoneticPr fontId="4" type="noConversion"/>
  </si>
  <si>
    <t>No. Events</t>
    <phoneticPr fontId="4" type="noConversion"/>
  </si>
  <si>
    <t>No. Participants</t>
    <phoneticPr fontId="4" type="noConversion"/>
  </si>
  <si>
    <t>Green Fee</t>
    <phoneticPr fontId="4" type="noConversion"/>
  </si>
  <si>
    <t>Catering</t>
    <phoneticPr fontId="4" type="noConversion"/>
  </si>
  <si>
    <t>Other</t>
    <phoneticPr fontId="4" type="noConversion"/>
  </si>
  <si>
    <t>JUNE</t>
    <phoneticPr fontId="4" type="noConversion"/>
  </si>
  <si>
    <t>JULY</t>
    <phoneticPr fontId="4" type="noConversion"/>
  </si>
  <si>
    <t>AUGUST</t>
    <phoneticPr fontId="4" type="noConversion"/>
  </si>
  <si>
    <t>OCTOBER</t>
    <phoneticPr fontId="4" type="noConversion"/>
  </si>
  <si>
    <t>NOVEMBER</t>
    <phoneticPr fontId="4" type="noConversion"/>
  </si>
  <si>
    <t>PIPELINE</t>
    <phoneticPr fontId="4" type="noConversion"/>
  </si>
  <si>
    <t>Total</t>
    <phoneticPr fontId="4" type="noConversion"/>
  </si>
  <si>
    <t>PROVISIONAL</t>
    <phoneticPr fontId="4" type="noConversion"/>
  </si>
  <si>
    <t>CONFIRMED</t>
    <phoneticPr fontId="4" type="noConversion"/>
  </si>
  <si>
    <t>COMPLETED</t>
    <phoneticPr fontId="4" type="noConversion"/>
  </si>
  <si>
    <t>Prior yr booking window</t>
    <phoneticPr fontId="4" type="noConversion"/>
  </si>
  <si>
    <t>January</t>
    <phoneticPr fontId="4" type="noConversion"/>
  </si>
  <si>
    <t>February</t>
    <phoneticPr fontId="4" type="noConversion"/>
  </si>
  <si>
    <t>March</t>
    <phoneticPr fontId="4" type="noConversion"/>
  </si>
  <si>
    <t>April</t>
    <phoneticPr fontId="4" type="noConversion"/>
  </si>
  <si>
    <t>May</t>
    <phoneticPr fontId="4" type="noConversion"/>
  </si>
  <si>
    <t>June</t>
    <phoneticPr fontId="4" type="noConversion"/>
  </si>
  <si>
    <t>July</t>
    <phoneticPr fontId="4" type="noConversion"/>
  </si>
  <si>
    <t>August</t>
    <phoneticPr fontId="4" type="noConversion"/>
  </si>
  <si>
    <t>September</t>
    <phoneticPr fontId="4" type="noConversion"/>
  </si>
  <si>
    <t>- Highlight cells B27 to G542 on this tab (they are highlighted in light grey)</t>
    <phoneticPr fontId="4" type="noConversion"/>
  </si>
  <si>
    <t>Booking date after the event date.</t>
    <phoneticPr fontId="4" type="noConversion"/>
  </si>
  <si>
    <t>Booking exists with no "sales stage" or anticipated revenues.</t>
    <phoneticPr fontId="4" type="noConversion"/>
  </si>
  <si>
    <r>
      <t xml:space="preserve">FORWARD SALES TO TARGET </t>
    </r>
    <r>
      <rPr>
        <b/>
        <i/>
        <sz val="7"/>
        <rFont val="Verdana"/>
        <family val="2"/>
      </rPr>
      <t>(excluding Pipeline sales)</t>
    </r>
    <phoneticPr fontId="4" type="noConversion"/>
  </si>
  <si>
    <t>Revenue</t>
    <phoneticPr fontId="4" type="noConversion"/>
  </si>
  <si>
    <t>Revenue</t>
    <phoneticPr fontId="4" type="noConversion"/>
  </si>
  <si>
    <t>Other</t>
    <phoneticPr fontId="4" type="noConversion"/>
  </si>
  <si>
    <t>Catering</t>
    <phoneticPr fontId="4" type="noConversion"/>
  </si>
  <si>
    <t>Green Fee</t>
    <phoneticPr fontId="4" type="noConversion"/>
  </si>
  <si>
    <t>TARGET</t>
    <phoneticPr fontId="4" type="noConversion"/>
  </si>
  <si>
    <t>% to Total target</t>
    <phoneticPr fontId="4" type="noConversion"/>
  </si>
  <si>
    <t>No. Participants</t>
    <phoneticPr fontId="4" type="noConversion"/>
  </si>
  <si>
    <t>No. Events</t>
    <phoneticPr fontId="4" type="noConversion"/>
  </si>
  <si>
    <t>Green Fee</t>
    <phoneticPr fontId="4" type="noConversion"/>
  </si>
  <si>
    <t>Catering</t>
    <phoneticPr fontId="4" type="noConversion"/>
  </si>
  <si>
    <t>Other</t>
    <phoneticPr fontId="4" type="noConversion"/>
  </si>
  <si>
    <t>Total</t>
    <phoneticPr fontId="4" type="noConversion"/>
  </si>
  <si>
    <t>MARCH</t>
    <phoneticPr fontId="4" type="noConversion"/>
  </si>
  <si>
    <t>APRIL</t>
    <phoneticPr fontId="4" type="noConversion"/>
  </si>
  <si>
    <t>MAY</t>
    <phoneticPr fontId="4" type="noConversion"/>
  </si>
  <si>
    <t>Total Green Fee Revenue</t>
    <phoneticPr fontId="4" type="noConversion"/>
  </si>
  <si>
    <t>Month of event doesn't correspond with month tab.</t>
    <phoneticPr fontId="4" type="noConversion"/>
  </si>
  <si>
    <t>Pipeline</t>
    <phoneticPr fontId="4" type="noConversion"/>
  </si>
  <si>
    <t>Provisional</t>
    <phoneticPr fontId="4" type="noConversion"/>
  </si>
  <si>
    <t>Confirmed</t>
    <phoneticPr fontId="4" type="noConversion"/>
  </si>
  <si>
    <t>Completed</t>
    <phoneticPr fontId="4" type="noConversion"/>
  </si>
  <si>
    <t>Sales Stage</t>
    <phoneticPr fontId="4" type="noConversion"/>
  </si>
  <si>
    <t>TOTAL REVENUE</t>
    <phoneticPr fontId="4" type="noConversion"/>
  </si>
  <si>
    <t>SEPTEMBER</t>
    <phoneticPr fontId="4" type="noConversion"/>
  </si>
  <si>
    <t>JANUARY</t>
    <phoneticPr fontId="4" type="noConversion"/>
  </si>
  <si>
    <t>Golf Days</t>
    <phoneticPr fontId="4" type="noConversion"/>
  </si>
  <si>
    <t>FEBRUARY</t>
    <phoneticPr fontId="4" type="noConversion"/>
  </si>
  <si>
    <t>Sales State</t>
    <phoneticPr fontId="4" type="noConversion"/>
  </si>
  <si>
    <r>
      <t xml:space="preserve">BOOKINGS MADE TO PRIOR YEAR BOOKINGS MADE </t>
    </r>
    <r>
      <rPr>
        <b/>
        <i/>
        <sz val="7"/>
        <rFont val="Verdana"/>
        <family val="2"/>
      </rPr>
      <t>(excluding Pipeline sales)</t>
    </r>
    <phoneticPr fontId="4" type="noConversion"/>
  </si>
  <si>
    <t>March</t>
    <phoneticPr fontId="4" type="noConversion"/>
  </si>
  <si>
    <t>All data in the grey cells (columns B to G) should now also be shown in the white cells (columns I to N).</t>
    <phoneticPr fontId="4" type="noConversion"/>
  </si>
  <si>
    <t>No. Participants</t>
    <phoneticPr fontId="4" type="noConversion"/>
  </si>
  <si>
    <t>per Golf Day</t>
    <phoneticPr fontId="4" type="noConversion"/>
  </si>
  <si>
    <t>THIS YEAR</t>
    <phoneticPr fontId="4" type="noConversion"/>
  </si>
  <si>
    <t>Green Fee per</t>
    <phoneticPr fontId="4" type="noConversion"/>
  </si>
  <si>
    <t>Participant</t>
    <phoneticPr fontId="4" type="noConversion"/>
  </si>
  <si>
    <t>Catering per</t>
    <phoneticPr fontId="4" type="noConversion"/>
  </si>
  <si>
    <t>Net Other per</t>
    <phoneticPr fontId="4" type="noConversion"/>
  </si>
  <si>
    <t>PRIOR YEAR</t>
    <phoneticPr fontId="4" type="noConversion"/>
  </si>
  <si>
    <t>Total Spend</t>
    <phoneticPr fontId="4" type="noConversion"/>
  </si>
  <si>
    <t>per Participant</t>
    <phoneticPr fontId="4" type="noConversion"/>
  </si>
  <si>
    <t>AVERAGES ANALYSIS</t>
    <phoneticPr fontId="4" type="noConversion"/>
  </si>
  <si>
    <t>Total</t>
    <phoneticPr fontId="4" type="noConversion"/>
  </si>
  <si>
    <t>December</t>
    <phoneticPr fontId="4" type="noConversion"/>
  </si>
  <si>
    <t>Total</t>
    <phoneticPr fontId="4" type="noConversion"/>
  </si>
  <si>
    <t>This year bookng window</t>
    <phoneticPr fontId="4" type="noConversion"/>
  </si>
  <si>
    <r>
      <t xml:space="preserve">FORWARD SALES IN THE BOOK COMPARED TO THIS DAY LAST YEAR </t>
    </r>
    <r>
      <rPr>
        <b/>
        <i/>
        <sz val="7"/>
        <rFont val="Verdana"/>
        <family val="2"/>
      </rPr>
      <t>(excluding Pipeline sales)</t>
    </r>
    <phoneticPr fontId="4" type="noConversion"/>
  </si>
  <si>
    <r>
      <t xml:space="preserve">FORWARD SALES TO PRIOR YEAR ACTUALS </t>
    </r>
    <r>
      <rPr>
        <b/>
        <i/>
        <sz val="7"/>
        <rFont val="Verdana"/>
        <family val="2"/>
      </rPr>
      <t>(excluding Pipeline sales)</t>
    </r>
    <phoneticPr fontId="4" type="noConversion"/>
  </si>
  <si>
    <t>TARGET</t>
    <phoneticPr fontId="4" type="noConversion"/>
  </si>
  <si>
    <t>% to Green Fee target</t>
    <phoneticPr fontId="4" type="noConversion"/>
  </si>
  <si>
    <t>% to Catering target</t>
    <phoneticPr fontId="4" type="noConversion"/>
  </si>
  <si>
    <t>% to Other target</t>
    <phoneticPr fontId="4" type="noConversion"/>
  </si>
  <si>
    <t>November</t>
    <phoneticPr fontId="4" type="noConversion"/>
  </si>
  <si>
    <t>To perform this process, follow the industructions below:</t>
    <phoneticPr fontId="4" type="noConversion"/>
  </si>
  <si>
    <t>LICENSE EXPIRY DATE:</t>
    <phoneticPr fontId="4" type="noConversion"/>
  </si>
  <si>
    <t>LICENSE EXPIRES</t>
    <phoneticPr fontId="4" type="noConversion"/>
  </si>
  <si>
    <t>April</t>
    <phoneticPr fontId="4" type="noConversion"/>
  </si>
  <si>
    <t>May</t>
    <phoneticPr fontId="4" type="noConversion"/>
  </si>
  <si>
    <t>June</t>
    <phoneticPr fontId="4" type="noConversion"/>
  </si>
  <si>
    <t>July</t>
    <phoneticPr fontId="4" type="noConversion"/>
  </si>
  <si>
    <t>August</t>
    <phoneticPr fontId="4" type="noConversion"/>
  </si>
  <si>
    <t>September</t>
    <phoneticPr fontId="4" type="noConversion"/>
  </si>
  <si>
    <t>October</t>
    <phoneticPr fontId="4" type="noConversion"/>
  </si>
  <si>
    <t>November</t>
    <phoneticPr fontId="4" type="noConversion"/>
  </si>
  <si>
    <t>December</t>
    <phoneticPr fontId="4" type="noConversion"/>
  </si>
  <si>
    <t>- Now, to create your new year report, simply delete all information in the monthly tabs and complete the "Set-Up" tab.</t>
    <phoneticPr fontId="4" type="noConversion"/>
  </si>
  <si>
    <t>Book date</t>
    <phoneticPr fontId="4" type="noConversion"/>
  </si>
  <si>
    <t>Event date</t>
    <phoneticPr fontId="4" type="noConversion"/>
  </si>
  <si>
    <t>Participants</t>
    <phoneticPr fontId="4" type="noConversion"/>
  </si>
  <si>
    <t>Green Fee</t>
    <phoneticPr fontId="4" type="noConversion"/>
  </si>
  <si>
    <t>Catering</t>
    <phoneticPr fontId="4" type="noConversion"/>
  </si>
  <si>
    <t>Other</t>
    <phoneticPr fontId="4" type="noConversion"/>
  </si>
  <si>
    <t>- Click on cell I27 (it's highlighted in red)</t>
    <phoneticPr fontId="4" type="noConversion"/>
  </si>
  <si>
    <t>1 = divisable by 4 so it IS a leap year. 0 = is isn't</t>
    <phoneticPr fontId="4" type="noConversion"/>
  </si>
  <si>
    <t>October</t>
    <phoneticPr fontId="4" type="noConversion"/>
  </si>
  <si>
    <t>Event has taken place but is not marked "Completed".</t>
    <phoneticPr fontId="4" type="noConversion"/>
  </si>
  <si>
    <t>THIS YEAR</t>
    <phoneticPr fontId="4" type="noConversion"/>
  </si>
  <si>
    <t>TOTAL</t>
    <phoneticPr fontId="4" type="noConversion"/>
  </si>
  <si>
    <t>1 = is divisable by 100 so it IS NOT a leap year</t>
    <phoneticPr fontId="4" type="noConversion"/>
  </si>
  <si>
    <t>PRIOR YEAR</t>
    <phoneticPr fontId="4" type="noConversion"/>
  </si>
  <si>
    <t>THIS YEAR - average</t>
    <phoneticPr fontId="4" type="noConversion"/>
  </si>
  <si>
    <t>PRIOR YEAR - average</t>
    <phoneticPr fontId="4" type="noConversion"/>
  </si>
  <si>
    <t>SALES WINDOW BY DAYS</t>
    <phoneticPr fontId="4" type="noConversion"/>
  </si>
  <si>
    <t>Pre-Jan</t>
    <phoneticPr fontId="4" type="noConversion"/>
  </si>
  <si>
    <t>Notes</t>
    <phoneticPr fontId="4" type="noConversion"/>
  </si>
  <si>
    <t>Date Booking Taken</t>
    <phoneticPr fontId="4" type="noConversion"/>
  </si>
  <si>
    <t>Golf Day/Organisers Name</t>
    <phoneticPr fontId="4" type="noConversion"/>
  </si>
  <si>
    <t>Date of Event</t>
    <phoneticPr fontId="4" type="noConversion"/>
  </si>
  <si>
    <t>Number of Attendees</t>
    <phoneticPr fontId="4" type="noConversion"/>
  </si>
  <si>
    <t>- Press the "Copy" button</t>
    <phoneticPr fontId="4" type="noConversion"/>
  </si>
  <si>
    <t>- Click on the "Edit" menu</t>
    <phoneticPr fontId="4" type="noConversion"/>
  </si>
  <si>
    <t>Distributed as part of the "Driving Green Fee Revenues"</t>
  </si>
  <si>
    <t>The license on this spreadsheet has expired. Email matthew.orwin@fulmarleisure.co.uk for a new license.</t>
  </si>
  <si>
    <t>GROUP BOOKING FORWARD SALES TOOL</t>
  </si>
  <si>
    <t>The "End-Of-Year Data Dump" needs to be performed on the last day of the year when the Forward Sales Tool is complete with all the years 'Completed' group booking information. This process takes your current year finalised golf day information and moves it to show as 'Prior Year' information. Thereafter, you can delete all information in the monthly tabs and create your new year report in the "Set-Up" tab.</t>
  </si>
  <si>
    <t>PRIOR YEAR</t>
  </si>
  <si>
    <t>% to Green Fee prior yr</t>
  </si>
  <si>
    <t>% to Catering prior yr</t>
  </si>
  <si>
    <t>% to Other prior yr</t>
  </si>
  <si>
    <t>% to Total prior yr</t>
  </si>
  <si>
    <t>SOFTWARE DISCLAIMER</t>
  </si>
  <si>
    <t>warranty of any kind, either expressed or implied, including, but not limited to, the implied warranties</t>
  </si>
  <si>
    <t>of fitness for a purpose, or the warranty of non-infringement. Without limiting the foregoing, Promote</t>
  </si>
  <si>
    <t>- the software will meet your requirements</t>
  </si>
  <si>
    <t>- the software will be uninterrupted, timely, secure or error-free</t>
  </si>
  <si>
    <t>- the results that may be obtained from the use of the software will be effective, accurate or reliable</t>
  </si>
  <si>
    <t>- the quality of the software will meet your expectations</t>
  </si>
  <si>
    <t>available through it's courses. In no event shall Promote Training be liable to you or any third parties</t>
  </si>
  <si>
    <t>for any special, punitive, incidental, indirect or consequential damages of any kind, or any damages</t>
  </si>
  <si>
    <t>whatsoever, including, without limitation, those resulting from loss of use, data or profits, whether</t>
  </si>
  <si>
    <t>liability, arising out of or in connection with the use of this software. The use of the software</t>
  </si>
  <si>
    <t>agreement that you will be solely responsible for any damage to your computer system or loss of data</t>
  </si>
  <si>
    <t>that results from such activities. No advice or information, whether oral or written, obtained by you</t>
  </si>
  <si>
    <t>book &amp; eLearning course by Promote Training</t>
  </si>
  <si>
    <t>© Promote Golf 2025</t>
  </si>
  <si>
    <t>The Microsoft Excel spreadsheets issued with the Promote Golf courses and books are provided 'as is' without</t>
  </si>
  <si>
    <t>Golf makes no warranty that:</t>
  </si>
  <si>
    <t>- any errors in the software issued with Promote Golf courses or books will be corrected</t>
  </si>
  <si>
    <t>Software and it's documentation made available through the Promote Golf courses:</t>
  </si>
  <si>
    <t>- could include technical or other mistakes, inaccuracies or typographical errors. Promote Golf may</t>
  </si>
  <si>
    <t>make changes to the software or documentation made available through it's training courses/books</t>
  </si>
  <si>
    <t>- may be out of date, and Promote Golf makes no commitment to update such materials</t>
  </si>
  <si>
    <t>Promote Golf assumes no responsibility for errors or ommissions in the software or documentation</t>
  </si>
  <si>
    <t>or not Promote Golf has been advised of the possibility of such damages, and on the theory of</t>
  </si>
  <si>
    <t>downloaded through the Promote Golf courses is done at your own discretion and risk and with</t>
  </si>
  <si>
    <t>from Promote Golf or from the Promote Training courses shall create any warranty for the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</si>
</sst>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quot;£&quot;#,##0.00"/>
    <numFmt numFmtId="166" formatCode="ddd\ dd"/>
    <numFmt numFmtId="167" formatCode="d\-mmm\-yyyy"/>
    <numFmt numFmtId="168" formatCode="d\-mmm\-yy"/>
    <numFmt numFmtId="169" formatCode="dd\ mm\ yy"/>
    <numFmt numFmtId="170" formatCode="d\-mmm"/>
    <numFmt numFmtId="171" formatCode="0.0%"/>
  </numFmts>
  <fonts count="49">
    <font>
      <sz val="10"/>
      <name val="Verdana"/>
    </font>
    <font>
      <b/>
      <sz val="10"/>
      <name val="Verdana"/>
      <family val="2"/>
    </font>
    <font>
      <sz val="10"/>
      <name val="Verdana"/>
      <family val="2"/>
    </font>
    <font>
      <sz val="10"/>
      <name val="Verdana"/>
      <family val="2"/>
    </font>
    <font>
      <sz val="8"/>
      <name val="Verdana"/>
      <family val="2"/>
    </font>
    <font>
      <sz val="10"/>
      <name val="Verdana"/>
      <family val="2"/>
    </font>
    <font>
      <sz val="10"/>
      <color indexed="9"/>
      <name val="Verdana"/>
      <family val="2"/>
    </font>
    <font>
      <b/>
      <sz val="16"/>
      <color indexed="9"/>
      <name val="Verdana"/>
      <family val="2"/>
    </font>
    <font>
      <b/>
      <sz val="10"/>
      <color indexed="9"/>
      <name val="Verdana"/>
      <family val="2"/>
    </font>
    <font>
      <b/>
      <sz val="18"/>
      <color indexed="9"/>
      <name val="Verdana"/>
      <family val="2"/>
    </font>
    <font>
      <b/>
      <sz val="8"/>
      <color indexed="9"/>
      <name val="Verdana"/>
      <family val="2"/>
    </font>
    <font>
      <sz val="8"/>
      <color indexed="9"/>
      <name val="Verdana"/>
      <family val="2"/>
    </font>
    <font>
      <i/>
      <sz val="6"/>
      <name val="Verdana"/>
      <family val="2"/>
    </font>
    <font>
      <i/>
      <sz val="6"/>
      <color indexed="9"/>
      <name val="Verdana"/>
      <family val="2"/>
    </font>
    <font>
      <sz val="6"/>
      <color indexed="9"/>
      <name val="Verdana"/>
      <family val="2"/>
    </font>
    <font>
      <b/>
      <sz val="8"/>
      <name val="Verdana"/>
      <family val="2"/>
    </font>
    <font>
      <b/>
      <i/>
      <sz val="7"/>
      <name val="Verdana"/>
      <family val="2"/>
    </font>
    <font>
      <sz val="6"/>
      <name val="Verdana"/>
      <family val="2"/>
    </font>
    <font>
      <sz val="10"/>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indexed="8"/>
      <name val="Verdana"/>
      <family val="2"/>
    </font>
    <font>
      <sz val="8"/>
      <name val="Verdana"/>
      <family val="2"/>
    </font>
    <font>
      <b/>
      <sz val="8"/>
      <color indexed="8"/>
      <name val="Verdana"/>
      <family val="2"/>
    </font>
    <font>
      <u/>
      <sz val="10"/>
      <color theme="10"/>
      <name val="Verdana"/>
      <family val="2"/>
    </font>
    <font>
      <u/>
      <sz val="10"/>
      <color theme="11"/>
      <name val="Verdana"/>
      <family val="2"/>
    </font>
    <font>
      <sz val="10"/>
      <color theme="0"/>
      <name val="Verdana"/>
      <family val="2"/>
    </font>
    <font>
      <b/>
      <sz val="10"/>
      <color theme="0"/>
      <name val="Verdana"/>
      <family val="2"/>
    </font>
    <font>
      <i/>
      <sz val="10"/>
      <color theme="0"/>
      <name val="Verdana"/>
      <family val="2"/>
    </font>
    <font>
      <i/>
      <sz val="10"/>
      <name val="Verdana"/>
      <family val="2"/>
    </font>
    <font>
      <sz val="10"/>
      <color theme="1"/>
      <name val="Verdana"/>
      <family val="2"/>
    </font>
    <font>
      <sz val="5"/>
      <name val="Verdana"/>
      <family val="2"/>
    </font>
    <font>
      <sz val="12"/>
      <color theme="0"/>
      <name val="Calibri"/>
      <family val="2"/>
      <scheme val="minor"/>
    </font>
    <font>
      <b/>
      <sz val="12"/>
      <color theme="0"/>
      <name val="Calibri"/>
      <family val="2"/>
      <scheme val="minor"/>
    </font>
  </fonts>
  <fills count="33">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1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1"/>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diagonal/>
    </border>
  </borders>
  <cellStyleXfs count="109">
    <xf numFmtId="0" fontId="0" fillId="0" borderId="0"/>
    <xf numFmtId="9" fontId="3" fillId="0" borderId="0" applyFont="0" applyFill="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20" fillId="17"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4" borderId="0" applyNumberFormat="0" applyBorder="0" applyAlignment="0" applyProtection="0"/>
    <xf numFmtId="0" fontId="21" fillId="8" borderId="0" applyNumberFormat="0" applyBorder="0" applyAlignment="0" applyProtection="0"/>
    <xf numFmtId="0" fontId="22" fillId="25" borderId="28" applyNumberFormat="0" applyAlignment="0" applyProtection="0"/>
    <xf numFmtId="0" fontId="23" fillId="26" borderId="29" applyNumberFormat="0" applyAlignment="0" applyProtection="0"/>
    <xf numFmtId="0" fontId="24" fillId="0" borderId="0" applyNumberFormat="0" applyFill="0" applyBorder="0" applyAlignment="0" applyProtection="0"/>
    <xf numFmtId="0" fontId="25" fillId="9" borderId="0" applyNumberFormat="0" applyBorder="0" applyAlignment="0" applyProtection="0"/>
    <xf numFmtId="0" fontId="26" fillId="0" borderId="30" applyNumberFormat="0" applyFill="0" applyAlignment="0" applyProtection="0"/>
    <xf numFmtId="0" fontId="27" fillId="0" borderId="31" applyNumberFormat="0" applyFill="0" applyAlignment="0" applyProtection="0"/>
    <xf numFmtId="0" fontId="28" fillId="0" borderId="32" applyNumberFormat="0" applyFill="0" applyAlignment="0" applyProtection="0"/>
    <xf numFmtId="0" fontId="28" fillId="0" borderId="0" applyNumberFormat="0" applyFill="0" applyBorder="0" applyAlignment="0" applyProtection="0"/>
    <xf numFmtId="0" fontId="29" fillId="12" borderId="28" applyNumberFormat="0" applyAlignment="0" applyProtection="0"/>
    <xf numFmtId="0" fontId="30" fillId="0" borderId="33" applyNumberFormat="0" applyFill="0" applyAlignment="0" applyProtection="0"/>
    <xf numFmtId="0" fontId="31" fillId="27" borderId="0" applyNumberFormat="0" applyBorder="0" applyAlignment="0" applyProtection="0"/>
    <xf numFmtId="0" fontId="19" fillId="28" borderId="34" applyNumberFormat="0" applyFont="0" applyAlignment="0" applyProtection="0"/>
    <xf numFmtId="0" fontId="32" fillId="25" borderId="35" applyNumberFormat="0" applyAlignment="0" applyProtection="0"/>
    <xf numFmtId="0" fontId="33" fillId="0" borderId="0" applyNumberFormat="0" applyFill="0" applyBorder="0" applyAlignment="0" applyProtection="0"/>
    <xf numFmtId="0" fontId="34" fillId="0" borderId="36" applyNumberFormat="0" applyFill="0" applyAlignment="0" applyProtection="0"/>
    <xf numFmtId="0" fontId="35"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cellStyleXfs>
  <cellXfs count="337">
    <xf numFmtId="0" fontId="0" fillId="0" borderId="0" xfId="0"/>
    <xf numFmtId="0" fontId="5" fillId="0" borderId="0" xfId="0" applyFont="1"/>
    <xf numFmtId="0" fontId="5" fillId="2" borderId="0" xfId="0" applyFont="1" applyFill="1"/>
    <xf numFmtId="0" fontId="6" fillId="2" borderId="0" xfId="0" applyFont="1" applyFill="1"/>
    <xf numFmtId="0" fontId="5" fillId="4" borderId="0" xfId="0" applyFont="1" applyFill="1"/>
    <xf numFmtId="0" fontId="8" fillId="2" borderId="0" xfId="0" applyFont="1" applyFill="1" applyAlignment="1">
      <alignment horizontal="center"/>
    </xf>
    <xf numFmtId="0" fontId="8" fillId="2" borderId="0" xfId="0" applyFont="1" applyFill="1" applyAlignment="1">
      <alignment horizontal="right"/>
    </xf>
    <xf numFmtId="0" fontId="0" fillId="2" borderId="0" xfId="0" applyFill="1"/>
    <xf numFmtId="0" fontId="4" fillId="0" borderId="0" xfId="0" applyFont="1"/>
    <xf numFmtId="0" fontId="4" fillId="2" borderId="0" xfId="0" applyFont="1" applyFill="1"/>
    <xf numFmtId="0" fontId="12" fillId="2" borderId="0" xfId="0" applyFont="1" applyFill="1"/>
    <xf numFmtId="0" fontId="13" fillId="2" borderId="0" xfId="0" applyFont="1" applyFill="1" applyAlignment="1">
      <alignment horizontal="right"/>
    </xf>
    <xf numFmtId="0" fontId="4" fillId="2" borderId="13" xfId="0" applyFont="1" applyFill="1" applyBorder="1"/>
    <xf numFmtId="0" fontId="4" fillId="2" borderId="12" xfId="0" applyFont="1" applyFill="1" applyBorder="1"/>
    <xf numFmtId="0" fontId="4" fillId="2" borderId="14" xfId="0" applyFont="1" applyFill="1" applyBorder="1"/>
    <xf numFmtId="0" fontId="4" fillId="2" borderId="10" xfId="0" applyFont="1" applyFill="1" applyBorder="1"/>
    <xf numFmtId="0" fontId="14" fillId="2" borderId="0" xfId="0" applyFont="1" applyFill="1" applyAlignment="1">
      <alignment horizontal="right"/>
    </xf>
    <xf numFmtId="0" fontId="4" fillId="2" borderId="1" xfId="0" applyFont="1" applyFill="1" applyBorder="1"/>
    <xf numFmtId="0" fontId="0" fillId="2" borderId="12" xfId="0" applyFill="1" applyBorder="1"/>
    <xf numFmtId="0" fontId="0" fillId="2" borderId="14" xfId="0" applyFill="1" applyBorder="1"/>
    <xf numFmtId="0" fontId="0" fillId="2" borderId="1" xfId="0" applyFill="1" applyBorder="1"/>
    <xf numFmtId="0" fontId="4" fillId="2" borderId="11" xfId="0" applyFont="1" applyFill="1" applyBorder="1"/>
    <xf numFmtId="0" fontId="0" fillId="2" borderId="11" xfId="0" applyFill="1" applyBorder="1"/>
    <xf numFmtId="0" fontId="0" fillId="2" borderId="13" xfId="0" applyFill="1" applyBorder="1"/>
    <xf numFmtId="0" fontId="10" fillId="2" borderId="0" xfId="0" applyFont="1" applyFill="1" applyAlignment="1">
      <alignment horizontal="center"/>
    </xf>
    <xf numFmtId="0" fontId="11" fillId="2" borderId="0" xfId="0" applyFont="1" applyFill="1" applyAlignment="1">
      <alignment horizontal="center"/>
    </xf>
    <xf numFmtId="0" fontId="17" fillId="2" borderId="0" xfId="0" applyFont="1" applyFill="1"/>
    <xf numFmtId="0" fontId="18" fillId="2" borderId="0" xfId="0" applyFont="1" applyFill="1"/>
    <xf numFmtId="14" fontId="5" fillId="0" borderId="0" xfId="0" applyNumberFormat="1" applyFont="1"/>
    <xf numFmtId="168" fontId="5" fillId="0" borderId="0" xfId="0" applyNumberFormat="1" applyFont="1"/>
    <xf numFmtId="0" fontId="11" fillId="2" borderId="0" xfId="0" applyFont="1" applyFill="1" applyAlignment="1">
      <alignment horizontal="right"/>
    </xf>
    <xf numFmtId="0" fontId="0" fillId="3" borderId="0" xfId="0" applyFill="1"/>
    <xf numFmtId="0" fontId="8" fillId="2" borderId="0" xfId="0" applyFont="1" applyFill="1"/>
    <xf numFmtId="0" fontId="6" fillId="2" borderId="0" xfId="0" applyFont="1" applyFill="1" applyAlignment="1">
      <alignment horizontal="left" vertical="center"/>
    </xf>
    <xf numFmtId="0" fontId="8" fillId="2" borderId="0" xfId="0" applyFont="1" applyFill="1" applyAlignment="1">
      <alignment horizontal="left" vertical="center"/>
    </xf>
    <xf numFmtId="0" fontId="8" fillId="2" borderId="0" xfId="0" quotePrefix="1" applyFont="1" applyFill="1"/>
    <xf numFmtId="4" fontId="0" fillId="2" borderId="0" xfId="0" applyNumberFormat="1" applyFill="1"/>
    <xf numFmtId="0" fontId="8" fillId="2" borderId="0" xfId="0" applyFont="1" applyFill="1" applyAlignment="1">
      <alignment horizontal="left" vertical="center" wrapText="1"/>
    </xf>
    <xf numFmtId="0" fontId="0" fillId="3" borderId="0" xfId="0" applyFill="1" applyAlignment="1">
      <alignment horizontal="left"/>
    </xf>
    <xf numFmtId="4" fontId="0" fillId="3" borderId="0" xfId="0" applyNumberFormat="1" applyFill="1" applyAlignment="1">
      <alignment horizontal="left"/>
    </xf>
    <xf numFmtId="167" fontId="4" fillId="0" borderId="0" xfId="0" applyNumberFormat="1" applyFont="1"/>
    <xf numFmtId="0" fontId="6" fillId="2" borderId="0" xfId="0" applyFont="1" applyFill="1" applyAlignment="1">
      <alignment horizontal="center"/>
    </xf>
    <xf numFmtId="14" fontId="0" fillId="3" borderId="0" xfId="0" applyNumberFormat="1" applyFill="1" applyAlignment="1">
      <alignment horizontal="left"/>
    </xf>
    <xf numFmtId="14" fontId="0" fillId="0" borderId="0" xfId="0" applyNumberFormat="1"/>
    <xf numFmtId="4" fontId="6" fillId="2" borderId="0" xfId="0" applyNumberFormat="1" applyFont="1" applyFill="1"/>
    <xf numFmtId="0" fontId="4" fillId="5" borderId="0" xfId="0" applyFont="1" applyFill="1" applyAlignment="1">
      <alignment horizontal="center"/>
    </xf>
    <xf numFmtId="169" fontId="6" fillId="2" borderId="0" xfId="0" applyNumberFormat="1" applyFont="1" applyFill="1" applyAlignment="1">
      <alignment horizontal="center"/>
    </xf>
    <xf numFmtId="3" fontId="6" fillId="2" borderId="0" xfId="0" applyNumberFormat="1" applyFont="1" applyFill="1" applyAlignment="1">
      <alignment horizontal="center"/>
    </xf>
    <xf numFmtId="0" fontId="6" fillId="2" borderId="0" xfId="0" applyFont="1" applyFill="1" applyAlignment="1">
      <alignment horizontal="left"/>
    </xf>
    <xf numFmtId="1" fontId="6" fillId="2" borderId="0" xfId="0" applyNumberFormat="1" applyFont="1" applyFill="1"/>
    <xf numFmtId="1" fontId="6" fillId="2" borderId="0" xfId="0" applyNumberFormat="1" applyFont="1" applyFill="1" applyAlignment="1">
      <alignment horizontal="center"/>
    </xf>
    <xf numFmtId="0" fontId="0" fillId="0" borderId="0" xfId="0" applyAlignment="1">
      <alignment horizontal="center"/>
    </xf>
    <xf numFmtId="0" fontId="1" fillId="0" borderId="0" xfId="0" applyFont="1"/>
    <xf numFmtId="14" fontId="0" fillId="6" borderId="0" xfId="0" applyNumberFormat="1" applyFill="1" applyAlignment="1" applyProtection="1">
      <alignment horizontal="left"/>
      <protection locked="0"/>
    </xf>
    <xf numFmtId="14" fontId="0" fillId="5" borderId="0" xfId="0" applyNumberFormat="1" applyFill="1" applyAlignment="1" applyProtection="1">
      <alignment horizontal="left"/>
      <protection locked="0"/>
    </xf>
    <xf numFmtId="0" fontId="0" fillId="5" borderId="0" xfId="0" applyFill="1" applyAlignment="1" applyProtection="1">
      <alignment horizontal="left"/>
      <protection locked="0"/>
    </xf>
    <xf numFmtId="0" fontId="0" fillId="5" borderId="0" xfId="0" applyFill="1" applyProtection="1">
      <protection locked="0"/>
    </xf>
    <xf numFmtId="1" fontId="0" fillId="5" borderId="0" xfId="0" applyNumberFormat="1" applyFill="1" applyAlignment="1" applyProtection="1">
      <alignment horizontal="left"/>
      <protection locked="0"/>
    </xf>
    <xf numFmtId="1" fontId="0" fillId="5" borderId="0" xfId="0" applyNumberFormat="1" applyFill="1" applyProtection="1">
      <protection locked="0"/>
    </xf>
    <xf numFmtId="3" fontId="11" fillId="2" borderId="0" xfId="0" applyNumberFormat="1" applyFont="1" applyFill="1"/>
    <xf numFmtId="3" fontId="36" fillId="2" borderId="0" xfId="0" applyNumberFormat="1" applyFont="1" applyFill="1"/>
    <xf numFmtId="0" fontId="15" fillId="0" borderId="0" xfId="0" applyFont="1"/>
    <xf numFmtId="1" fontId="4" fillId="0" borderId="0" xfId="0" applyNumberFormat="1" applyFont="1"/>
    <xf numFmtId="1" fontId="15" fillId="0" borderId="0" xfId="0" applyNumberFormat="1" applyFont="1"/>
    <xf numFmtId="167" fontId="4" fillId="0" borderId="0" xfId="0" applyNumberFormat="1" applyFont="1" applyAlignment="1">
      <alignment horizontal="center"/>
    </xf>
    <xf numFmtId="0" fontId="4" fillId="0" borderId="0" xfId="0" applyFont="1" applyAlignment="1">
      <alignment horizontal="center"/>
    </xf>
    <xf numFmtId="0" fontId="4" fillId="6" borderId="0" xfId="0" applyFont="1" applyFill="1"/>
    <xf numFmtId="0" fontId="4" fillId="2" borderId="6" xfId="0" applyFont="1" applyFill="1" applyBorder="1"/>
    <xf numFmtId="0" fontId="11" fillId="2" borderId="37" xfId="0" applyFont="1" applyFill="1" applyBorder="1"/>
    <xf numFmtId="0" fontId="4" fillId="2" borderId="38" xfId="0" applyFont="1" applyFill="1" applyBorder="1"/>
    <xf numFmtId="0" fontId="4" fillId="2" borderId="39" xfId="0" applyFont="1" applyFill="1" applyBorder="1"/>
    <xf numFmtId="14" fontId="4" fillId="0" borderId="0" xfId="0" applyNumberFormat="1" applyFont="1"/>
    <xf numFmtId="0" fontId="4" fillId="30" borderId="0" xfId="0" applyFont="1" applyFill="1"/>
    <xf numFmtId="0" fontId="7" fillId="2"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vertical="center"/>
    </xf>
    <xf numFmtId="0" fontId="4" fillId="2" borderId="23" xfId="0" applyFont="1" applyFill="1" applyBorder="1"/>
    <xf numFmtId="0" fontId="11" fillId="2" borderId="21" xfId="0" applyFont="1" applyFill="1" applyBorder="1"/>
    <xf numFmtId="0" fontId="41" fillId="2" borderId="0" xfId="0" applyFont="1" applyFill="1" applyAlignment="1">
      <alignment horizontal="right"/>
    </xf>
    <xf numFmtId="0" fontId="42" fillId="2" borderId="0" xfId="0" applyFont="1" applyFill="1" applyAlignment="1">
      <alignment horizontal="right"/>
    </xf>
    <xf numFmtId="0" fontId="45" fillId="31" borderId="0" xfId="0" applyFont="1" applyFill="1"/>
    <xf numFmtId="14" fontId="45" fillId="2" borderId="0" xfId="0" applyNumberFormat="1" applyFont="1" applyFill="1"/>
    <xf numFmtId="0" fontId="4" fillId="2" borderId="24" xfId="0" applyFont="1" applyFill="1" applyBorder="1"/>
    <xf numFmtId="0" fontId="7" fillId="2" borderId="0" xfId="0" applyFont="1" applyFill="1" applyAlignment="1">
      <alignment vertical="center"/>
    </xf>
    <xf numFmtId="0" fontId="4" fillId="5" borderId="0" xfId="0" applyFont="1" applyFill="1" applyAlignment="1">
      <alignment shrinkToFit="1"/>
    </xf>
    <xf numFmtId="0" fontId="4" fillId="2" borderId="2" xfId="0" applyFont="1" applyFill="1" applyBorder="1" applyAlignment="1">
      <alignment shrinkToFit="1"/>
    </xf>
    <xf numFmtId="0" fontId="4" fillId="2" borderId="3" xfId="0" applyFont="1" applyFill="1" applyBorder="1" applyAlignment="1">
      <alignment shrinkToFit="1"/>
    </xf>
    <xf numFmtId="0" fontId="15" fillId="5" borderId="0" xfId="0" applyFont="1" applyFill="1" applyAlignment="1">
      <alignment shrinkToFit="1"/>
    </xf>
    <xf numFmtId="0" fontId="4" fillId="2" borderId="27" xfId="0" applyFont="1" applyFill="1" applyBorder="1" applyAlignment="1">
      <alignment shrinkToFit="1"/>
    </xf>
    <xf numFmtId="0" fontId="0" fillId="5" borderId="0" xfId="0" applyFill="1" applyAlignment="1">
      <alignment shrinkToFit="1"/>
    </xf>
    <xf numFmtId="0" fontId="4" fillId="5" borderId="0" xfId="0" applyFont="1" applyFill="1" applyAlignment="1">
      <alignment horizontal="center" shrinkToFit="1"/>
    </xf>
    <xf numFmtId="0" fontId="15" fillId="5" borderId="0" xfId="0" applyFont="1" applyFill="1" applyAlignment="1">
      <alignment horizontal="center" shrinkToFit="1"/>
    </xf>
    <xf numFmtId="0" fontId="4" fillId="2" borderId="0" xfId="0" applyFont="1" applyFill="1" applyAlignment="1">
      <alignment shrinkToFit="1"/>
    </xf>
    <xf numFmtId="0" fontId="4" fillId="5" borderId="10" xfId="0" applyFont="1" applyFill="1" applyBorder="1" applyAlignment="1">
      <alignment shrinkToFit="1"/>
    </xf>
    <xf numFmtId="0" fontId="0" fillId="2" borderId="0" xfId="0" applyFill="1" applyAlignment="1">
      <alignment shrinkToFit="1"/>
    </xf>
    <xf numFmtId="2" fontId="4" fillId="5" borderId="0" xfId="0" applyNumberFormat="1" applyFont="1" applyFill="1" applyAlignment="1">
      <alignment horizontal="center" vertical="center" shrinkToFit="1"/>
    </xf>
    <xf numFmtId="2" fontId="4" fillId="5" borderId="0" xfId="0" applyNumberFormat="1" applyFont="1" applyFill="1" applyAlignment="1">
      <alignment shrinkToFit="1"/>
    </xf>
    <xf numFmtId="0" fontId="0" fillId="0" borderId="0" xfId="0" applyAlignment="1">
      <alignment shrinkToFit="1"/>
    </xf>
    <xf numFmtId="2" fontId="0" fillId="5" borderId="0" xfId="0" applyNumberFormat="1" applyFill="1" applyAlignment="1">
      <alignment shrinkToFit="1"/>
    </xf>
    <xf numFmtId="0" fontId="4" fillId="5" borderId="0" xfId="0" applyFont="1" applyFill="1" applyAlignment="1">
      <alignment horizontal="left" shrinkToFit="1"/>
    </xf>
    <xf numFmtId="0" fontId="0" fillId="5" borderId="0" xfId="0" applyFill="1" applyAlignment="1">
      <alignment horizontal="left" shrinkToFit="1"/>
    </xf>
    <xf numFmtId="0" fontId="47" fillId="32" borderId="0" xfId="0" applyFont="1" applyFill="1"/>
    <xf numFmtId="0" fontId="47" fillId="32" borderId="0" xfId="0" quotePrefix="1" applyFont="1" applyFill="1"/>
    <xf numFmtId="0" fontId="9" fillId="2" borderId="0" xfId="0" applyFont="1" applyFill="1" applyAlignment="1">
      <alignment horizontal="center" vertical="center" shrinkToFit="1"/>
    </xf>
    <xf numFmtId="0" fontId="6" fillId="2" borderId="0" xfId="0" applyFont="1" applyFill="1" applyAlignment="1">
      <alignment horizontal="center"/>
    </xf>
    <xf numFmtId="0" fontId="43" fillId="2" borderId="0" xfId="0" applyFont="1" applyFill="1" applyAlignment="1">
      <alignment horizontal="center"/>
    </xf>
    <xf numFmtId="0" fontId="44" fillId="2" borderId="0" xfId="0" applyFont="1" applyFill="1" applyAlignment="1">
      <alignment horizontal="center"/>
    </xf>
    <xf numFmtId="0" fontId="48" fillId="32" borderId="0" xfId="0" applyFont="1" applyFill="1" applyAlignment="1">
      <alignment horizontal="center"/>
    </xf>
    <xf numFmtId="165" fontId="5" fillId="5" borderId="4" xfId="0" applyNumberFormat="1" applyFont="1" applyFill="1" applyBorder="1" applyAlignment="1" applyProtection="1">
      <alignment horizontal="center" vertical="center"/>
      <protection locked="0"/>
    </xf>
    <xf numFmtId="165" fontId="5" fillId="5" borderId="5" xfId="0" applyNumberFormat="1" applyFont="1" applyFill="1" applyBorder="1" applyAlignment="1" applyProtection="1">
      <alignment horizontal="center" vertical="center"/>
      <protection locked="0"/>
    </xf>
    <xf numFmtId="165" fontId="5" fillId="5" borderId="9" xfId="0" applyNumberFormat="1" applyFont="1" applyFill="1" applyBorder="1" applyAlignment="1" applyProtection="1">
      <alignment horizontal="center" vertical="center"/>
      <protection locked="0"/>
    </xf>
    <xf numFmtId="165" fontId="5" fillId="5" borderId="6" xfId="0" applyNumberFormat="1" applyFont="1" applyFill="1" applyBorder="1" applyAlignment="1" applyProtection="1">
      <alignment horizontal="center" vertical="center"/>
      <protection locked="0"/>
    </xf>
    <xf numFmtId="165" fontId="5" fillId="5" borderId="7" xfId="0" applyNumberFormat="1" applyFont="1" applyFill="1" applyBorder="1" applyAlignment="1" applyProtection="1">
      <alignment horizontal="center" vertical="center"/>
      <protection locked="0"/>
    </xf>
    <xf numFmtId="165" fontId="5" fillId="5" borderId="8" xfId="0" applyNumberFormat="1" applyFont="1" applyFill="1" applyBorder="1" applyAlignment="1" applyProtection="1">
      <alignment horizontal="center" vertical="center"/>
      <protection locked="0"/>
    </xf>
    <xf numFmtId="0" fontId="5" fillId="3" borderId="4" xfId="0" applyFont="1" applyFill="1" applyBorder="1" applyAlignment="1">
      <alignment horizontal="right" vertical="center"/>
    </xf>
    <xf numFmtId="0" fontId="5" fillId="3" borderId="5" xfId="0" applyFont="1" applyFill="1" applyBorder="1" applyAlignment="1">
      <alignment horizontal="right" vertical="center"/>
    </xf>
    <xf numFmtId="0" fontId="5" fillId="3" borderId="9" xfId="0" applyFont="1" applyFill="1" applyBorder="1" applyAlignment="1">
      <alignment horizontal="right" vertical="center"/>
    </xf>
    <xf numFmtId="0" fontId="5" fillId="3" borderId="6" xfId="0" applyFont="1" applyFill="1" applyBorder="1" applyAlignment="1">
      <alignment horizontal="right" vertical="center"/>
    </xf>
    <xf numFmtId="0" fontId="5" fillId="3" borderId="7" xfId="0" applyFont="1" applyFill="1" applyBorder="1" applyAlignment="1">
      <alignment horizontal="right" vertical="center"/>
    </xf>
    <xf numFmtId="0" fontId="5" fillId="3" borderId="8" xfId="0" applyFont="1" applyFill="1" applyBorder="1" applyAlignment="1">
      <alignment horizontal="right" vertical="center"/>
    </xf>
    <xf numFmtId="0" fontId="5" fillId="5" borderId="4"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5" fillId="5" borderId="9" xfId="0" applyFont="1" applyFill="1" applyBorder="1" applyAlignment="1" applyProtection="1">
      <alignment horizontal="center" vertical="center"/>
      <protection locked="0"/>
    </xf>
    <xf numFmtId="0" fontId="5" fillId="5" borderId="6"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1" fontId="5" fillId="5" borderId="4" xfId="0" applyNumberFormat="1" applyFont="1" applyFill="1" applyBorder="1" applyAlignment="1" applyProtection="1">
      <alignment horizontal="center" vertical="center"/>
      <protection locked="0"/>
    </xf>
    <xf numFmtId="1" fontId="5" fillId="5" borderId="5" xfId="0" applyNumberFormat="1" applyFont="1" applyFill="1" applyBorder="1" applyAlignment="1" applyProtection="1">
      <alignment horizontal="center" vertical="center"/>
      <protection locked="0"/>
    </xf>
    <xf numFmtId="1" fontId="5" fillId="5" borderId="9" xfId="0" applyNumberFormat="1" applyFont="1" applyFill="1" applyBorder="1" applyAlignment="1" applyProtection="1">
      <alignment horizontal="center" vertical="center"/>
      <protection locked="0"/>
    </xf>
    <xf numFmtId="1" fontId="5" fillId="5" borderId="6" xfId="0" applyNumberFormat="1" applyFont="1" applyFill="1" applyBorder="1" applyAlignment="1" applyProtection="1">
      <alignment horizontal="center" vertical="center"/>
      <protection locked="0"/>
    </xf>
    <xf numFmtId="1" fontId="5" fillId="5" borderId="7" xfId="0" applyNumberFormat="1" applyFont="1" applyFill="1" applyBorder="1" applyAlignment="1" applyProtection="1">
      <alignment horizontal="center" vertical="center"/>
      <protection locked="0"/>
    </xf>
    <xf numFmtId="1" fontId="5" fillId="5" borderId="8" xfId="0" applyNumberFormat="1" applyFont="1" applyFill="1" applyBorder="1" applyAlignment="1" applyProtection="1">
      <alignment horizontal="center" vertical="center"/>
      <protection locked="0"/>
    </xf>
    <xf numFmtId="165" fontId="5" fillId="3" borderId="4" xfId="0" applyNumberFormat="1" applyFont="1" applyFill="1" applyBorder="1" applyAlignment="1">
      <alignment horizontal="center" vertical="center"/>
    </xf>
    <xf numFmtId="165" fontId="5" fillId="3" borderId="5" xfId="0" applyNumberFormat="1" applyFont="1" applyFill="1" applyBorder="1" applyAlignment="1">
      <alignment horizontal="center" vertical="center"/>
    </xf>
    <xf numFmtId="165" fontId="5" fillId="3" borderId="9" xfId="0" applyNumberFormat="1" applyFont="1" applyFill="1" applyBorder="1" applyAlignment="1">
      <alignment horizontal="center" vertical="center"/>
    </xf>
    <xf numFmtId="165" fontId="5" fillId="3" borderId="6"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5" fontId="5" fillId="3" borderId="8"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1" fontId="5" fillId="3" borderId="4" xfId="0" applyNumberFormat="1" applyFont="1" applyFill="1" applyBorder="1" applyAlignment="1">
      <alignment horizontal="center" vertical="center"/>
    </xf>
    <xf numFmtId="1" fontId="5" fillId="3" borderId="5" xfId="0" applyNumberFormat="1" applyFont="1" applyFill="1" applyBorder="1" applyAlignment="1">
      <alignment horizontal="center" vertical="center"/>
    </xf>
    <xf numFmtId="1" fontId="5" fillId="3" borderId="9" xfId="0" applyNumberFormat="1" applyFont="1" applyFill="1" applyBorder="1" applyAlignment="1">
      <alignment horizontal="center" vertical="center"/>
    </xf>
    <xf numFmtId="1" fontId="5" fillId="3" borderId="6" xfId="0" applyNumberFormat="1" applyFont="1" applyFill="1" applyBorder="1" applyAlignment="1">
      <alignment horizontal="center" vertical="center"/>
    </xf>
    <xf numFmtId="1" fontId="5" fillId="3" borderId="7" xfId="0" applyNumberFormat="1" applyFont="1" applyFill="1" applyBorder="1" applyAlignment="1">
      <alignment horizontal="center" vertical="center"/>
    </xf>
    <xf numFmtId="1" fontId="5" fillId="3" borderId="8" xfId="0" applyNumberFormat="1" applyFont="1" applyFill="1" applyBorder="1" applyAlignment="1">
      <alignment horizontal="center" vertical="center"/>
    </xf>
    <xf numFmtId="0" fontId="5" fillId="3" borderId="0" xfId="0" applyFont="1" applyFill="1" applyAlignment="1">
      <alignment horizontal="center"/>
    </xf>
    <xf numFmtId="0" fontId="5" fillId="3" borderId="11" xfId="0" applyFont="1" applyFill="1" applyBorder="1" applyAlignment="1">
      <alignment horizont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7" fillId="2" borderId="0" xfId="0" applyFont="1" applyFill="1" applyAlignment="1">
      <alignment horizontal="center" vertical="center" shrinkToFit="1"/>
    </xf>
    <xf numFmtId="0" fontId="8" fillId="2" borderId="0" xfId="0" applyFont="1" applyFill="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0" fillId="0" borderId="4" xfId="0"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171" fontId="5" fillId="5" borderId="4" xfId="1" applyNumberFormat="1" applyFont="1" applyFill="1" applyBorder="1" applyAlignment="1" applyProtection="1">
      <alignment horizontal="center" vertical="center"/>
      <protection locked="0"/>
    </xf>
    <xf numFmtId="171" fontId="5" fillId="5" borderId="9" xfId="1" applyNumberFormat="1" applyFont="1" applyFill="1" applyBorder="1" applyAlignment="1" applyProtection="1">
      <alignment horizontal="center" vertical="center"/>
      <protection locked="0"/>
    </xf>
    <xf numFmtId="171" fontId="5" fillId="5" borderId="6" xfId="1" applyNumberFormat="1" applyFont="1" applyFill="1" applyBorder="1" applyAlignment="1" applyProtection="1">
      <alignment horizontal="center" vertical="center"/>
      <protection locked="0"/>
    </xf>
    <xf numFmtId="171" fontId="5" fillId="5" borderId="8" xfId="1" applyNumberFormat="1" applyFont="1" applyFill="1" applyBorder="1" applyAlignment="1" applyProtection="1">
      <alignment horizontal="center" vertical="center"/>
      <protection locked="0"/>
    </xf>
    <xf numFmtId="0" fontId="5" fillId="3" borderId="1" xfId="0" applyFont="1" applyFill="1" applyBorder="1" applyAlignment="1">
      <alignment horizontal="center"/>
    </xf>
    <xf numFmtId="0" fontId="5" fillId="0" borderId="1" xfId="0" applyFont="1" applyBorder="1" applyAlignment="1" applyProtection="1">
      <alignment horizontal="center" vertical="center"/>
      <protection locked="0"/>
    </xf>
    <xf numFmtId="0" fontId="5" fillId="2" borderId="5" xfId="0" applyFont="1" applyFill="1" applyBorder="1" applyAlignment="1">
      <alignment horizontal="center"/>
    </xf>
    <xf numFmtId="0" fontId="5" fillId="2" borderId="9" xfId="0" applyFont="1" applyFill="1" applyBorder="1" applyAlignment="1">
      <alignment horizontal="center"/>
    </xf>
    <xf numFmtId="0" fontId="5" fillId="3" borderId="27" xfId="0" applyFont="1" applyFill="1" applyBorder="1" applyAlignment="1">
      <alignment horizontal="center"/>
    </xf>
    <xf numFmtId="167" fontId="5" fillId="5" borderId="4" xfId="0" applyNumberFormat="1" applyFont="1" applyFill="1" applyBorder="1" applyAlignment="1">
      <alignment horizontal="center" vertical="center"/>
    </xf>
    <xf numFmtId="167" fontId="5" fillId="5" borderId="5" xfId="0" applyNumberFormat="1" applyFont="1" applyFill="1" applyBorder="1" applyAlignment="1">
      <alignment horizontal="center" vertical="center"/>
    </xf>
    <xf numFmtId="167" fontId="5" fillId="5" borderId="9" xfId="0" applyNumberFormat="1" applyFont="1" applyFill="1" applyBorder="1" applyAlignment="1">
      <alignment horizontal="center" vertical="center"/>
    </xf>
    <xf numFmtId="167" fontId="5" fillId="5" borderId="6" xfId="0" applyNumberFormat="1" applyFont="1" applyFill="1" applyBorder="1" applyAlignment="1">
      <alignment horizontal="center" vertical="center"/>
    </xf>
    <xf numFmtId="167" fontId="5" fillId="5" borderId="7" xfId="0" applyNumberFormat="1" applyFont="1" applyFill="1" applyBorder="1" applyAlignment="1">
      <alignment horizontal="center" vertical="center"/>
    </xf>
    <xf numFmtId="167" fontId="5" fillId="5" borderId="8" xfId="0" applyNumberFormat="1" applyFont="1" applyFill="1" applyBorder="1" applyAlignment="1">
      <alignment horizontal="center" vertical="center"/>
    </xf>
    <xf numFmtId="0" fontId="5" fillId="0" borderId="4"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5" fillId="3" borderId="6" xfId="0" applyFont="1" applyFill="1" applyBorder="1" applyAlignment="1">
      <alignment horizont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3" borderId="9" xfId="0" applyFont="1" applyFill="1" applyBorder="1" applyAlignment="1">
      <alignment horizontal="right" vertical="center"/>
    </xf>
    <xf numFmtId="0" fontId="2" fillId="3" borderId="10" xfId="0" applyFont="1" applyFill="1" applyBorder="1" applyAlignment="1">
      <alignment horizontal="right" vertical="center"/>
    </xf>
    <xf numFmtId="0" fontId="2" fillId="3" borderId="0" xfId="0" applyFont="1" applyFill="1" applyAlignment="1">
      <alignment horizontal="right" vertical="center"/>
    </xf>
    <xf numFmtId="0" fontId="2" fillId="3" borderId="11" xfId="0" applyFont="1" applyFill="1" applyBorder="1" applyAlignment="1">
      <alignment horizontal="righ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2" fillId="3" borderId="8" xfId="0" applyFont="1" applyFill="1" applyBorder="1" applyAlignment="1">
      <alignment horizontal="right" vertical="center"/>
    </xf>
    <xf numFmtId="164" fontId="6" fillId="2" borderId="0" xfId="0" applyNumberFormat="1" applyFont="1" applyFill="1" applyAlignment="1">
      <alignment horizontal="center"/>
    </xf>
    <xf numFmtId="14" fontId="4" fillId="0" borderId="21" xfId="0" applyNumberFormat="1" applyFont="1" applyBorder="1" applyAlignment="1" applyProtection="1">
      <alignment horizontal="center" shrinkToFit="1"/>
      <protection locked="0"/>
    </xf>
    <xf numFmtId="14" fontId="4" fillId="0" borderId="23" xfId="0" applyNumberFormat="1" applyFont="1" applyBorder="1" applyAlignment="1" applyProtection="1">
      <alignment horizontal="center" shrinkToFit="1"/>
      <protection locked="0"/>
    </xf>
    <xf numFmtId="166" fontId="4" fillId="0" borderId="26" xfId="0" applyNumberFormat="1" applyFont="1" applyBorder="1" applyAlignment="1" applyProtection="1">
      <alignment horizontal="center" shrinkToFit="1"/>
      <protection locked="0"/>
    </xf>
    <xf numFmtId="166" fontId="4" fillId="0" borderId="22" xfId="0" applyNumberFormat="1" applyFont="1" applyBorder="1" applyAlignment="1" applyProtection="1">
      <alignment horizontal="center" shrinkToFit="1"/>
      <protection locked="0"/>
    </xf>
    <xf numFmtId="14" fontId="4" fillId="0" borderId="19" xfId="0" applyNumberFormat="1" applyFont="1" applyBorder="1" applyAlignment="1" applyProtection="1">
      <alignment horizontal="center" shrinkToFit="1"/>
      <protection locked="0"/>
    </xf>
    <xf numFmtId="14" fontId="4" fillId="0" borderId="0" xfId="0" applyNumberFormat="1" applyFont="1" applyAlignment="1" applyProtection="1">
      <alignment horizontal="center" shrinkToFit="1"/>
      <protection locked="0"/>
    </xf>
    <xf numFmtId="166" fontId="4" fillId="0" borderId="10" xfId="0" applyNumberFormat="1" applyFont="1" applyBorder="1" applyAlignment="1" applyProtection="1">
      <alignment horizontal="center" shrinkToFit="1"/>
      <protection locked="0"/>
    </xf>
    <xf numFmtId="166" fontId="4" fillId="0" borderId="11" xfId="0" applyNumberFormat="1" applyFont="1" applyBorder="1" applyAlignment="1" applyProtection="1">
      <alignment horizontal="center" shrinkToFit="1"/>
      <protection locked="0"/>
    </xf>
    <xf numFmtId="0" fontId="4" fillId="0" borderId="0" xfId="0" applyFont="1" applyAlignment="1" applyProtection="1">
      <alignment horizontal="center" shrinkToFit="1"/>
      <protection locked="0"/>
    </xf>
    <xf numFmtId="0" fontId="4" fillId="0" borderId="11" xfId="0" applyFont="1" applyBorder="1" applyAlignment="1" applyProtection="1">
      <alignment horizontal="center" shrinkToFit="1"/>
      <protection locked="0"/>
    </xf>
    <xf numFmtId="4" fontId="4" fillId="0" borderId="0" xfId="0" applyNumberFormat="1" applyFont="1" applyAlignment="1" applyProtection="1">
      <alignment horizontal="center" shrinkToFit="1"/>
      <protection locked="0"/>
    </xf>
    <xf numFmtId="4" fontId="4" fillId="0" borderId="11" xfId="0" applyNumberFormat="1" applyFont="1" applyBorder="1" applyAlignment="1" applyProtection="1">
      <alignment horizontal="center" shrinkToFit="1"/>
      <protection locked="0"/>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0" borderId="0" xfId="0" applyFont="1" applyAlignment="1" applyProtection="1">
      <alignment horizontal="left" shrinkToFit="1"/>
      <protection locked="0"/>
    </xf>
    <xf numFmtId="0" fontId="4" fillId="3" borderId="17" xfId="0" applyFont="1" applyFill="1" applyBorder="1" applyAlignment="1">
      <alignment horizontal="left" vertical="center"/>
    </xf>
    <xf numFmtId="0" fontId="4" fillId="3" borderId="16" xfId="0" applyFont="1" applyFill="1" applyBorder="1" applyAlignment="1">
      <alignment horizontal="left" vertical="center"/>
    </xf>
    <xf numFmtId="0" fontId="4" fillId="3" borderId="0" xfId="0" applyFont="1" applyFill="1" applyAlignment="1">
      <alignment horizontal="left" vertical="center"/>
    </xf>
    <xf numFmtId="0" fontId="4" fillId="3" borderId="11" xfId="0" applyFont="1" applyFill="1" applyBorder="1" applyAlignment="1">
      <alignment horizontal="left" vertical="center"/>
    </xf>
    <xf numFmtId="0" fontId="4" fillId="3" borderId="23" xfId="0" applyFont="1" applyFill="1" applyBorder="1" applyAlignment="1">
      <alignment horizontal="left" vertical="center"/>
    </xf>
    <xf numFmtId="0" fontId="4" fillId="3" borderId="22" xfId="0" applyFont="1" applyFill="1" applyBorder="1" applyAlignment="1">
      <alignment horizontal="left" vertical="center"/>
    </xf>
    <xf numFmtId="0" fontId="4" fillId="0" borderId="23" xfId="0" applyFont="1" applyBorder="1" applyAlignment="1" applyProtection="1">
      <alignment horizontal="left" shrinkToFit="1"/>
      <protection locked="0"/>
    </xf>
    <xf numFmtId="0" fontId="4" fillId="0" borderId="20" xfId="0" applyFont="1" applyBorder="1" applyAlignment="1" applyProtection="1">
      <alignment horizontal="center" shrinkToFit="1"/>
      <protection locked="0"/>
    </xf>
    <xf numFmtId="0" fontId="4" fillId="0" borderId="23" xfId="0" applyFont="1" applyBorder="1" applyAlignment="1" applyProtection="1">
      <alignment horizontal="center" shrinkToFit="1"/>
      <protection locked="0"/>
    </xf>
    <xf numFmtId="0" fontId="4" fillId="0" borderId="24" xfId="0" applyFont="1" applyBorder="1" applyAlignment="1" applyProtection="1">
      <alignment horizontal="center" shrinkToFit="1"/>
      <protection locked="0"/>
    </xf>
    <xf numFmtId="0" fontId="4" fillId="0" borderId="22" xfId="0" applyFont="1" applyBorder="1" applyAlignment="1" applyProtection="1">
      <alignment horizontal="center" shrinkToFit="1"/>
      <protection locked="0"/>
    </xf>
    <xf numFmtId="0" fontId="10" fillId="2" borderId="0" xfId="0" applyFont="1" applyFill="1" applyAlignment="1">
      <alignment horizontal="center"/>
    </xf>
    <xf numFmtId="0" fontId="11" fillId="2" borderId="23" xfId="0" applyFont="1" applyFill="1" applyBorder="1" applyAlignment="1">
      <alignment horizontal="center"/>
    </xf>
    <xf numFmtId="0" fontId="4" fillId="0" borderId="10" xfId="0" applyFont="1" applyBorder="1" applyAlignment="1" applyProtection="1">
      <alignment horizontal="left" shrinkToFit="1"/>
      <protection locked="0"/>
    </xf>
    <xf numFmtId="0" fontId="4" fillId="0" borderId="11" xfId="0" applyFont="1" applyBorder="1" applyAlignment="1" applyProtection="1">
      <alignment horizontal="left" shrinkToFit="1"/>
      <protection locked="0"/>
    </xf>
    <xf numFmtId="22" fontId="13" fillId="2" borderId="0" xfId="0" applyNumberFormat="1" applyFont="1" applyFill="1" applyAlignment="1">
      <alignment horizontal="right"/>
    </xf>
    <xf numFmtId="0" fontId="4" fillId="3" borderId="25"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1"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18"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4" xfId="0" applyFont="1" applyFill="1" applyBorder="1" applyAlignment="1">
      <alignment horizontal="center" vertical="center" wrapText="1"/>
    </xf>
    <xf numFmtId="4" fontId="4" fillId="3" borderId="0" xfId="0" applyNumberFormat="1" applyFont="1" applyFill="1" applyAlignment="1">
      <alignment horizontal="center" shrinkToFit="1"/>
    </xf>
    <xf numFmtId="0" fontId="4" fillId="3" borderId="20" xfId="0" applyFont="1" applyFill="1" applyBorder="1" applyAlignment="1">
      <alignment horizontal="center" shrinkToFit="1"/>
    </xf>
    <xf numFmtId="0" fontId="4" fillId="0" borderId="26" xfId="0" applyFont="1" applyBorder="1" applyAlignment="1" applyProtection="1">
      <alignment horizontal="left" shrinkToFit="1"/>
      <protection locked="0"/>
    </xf>
    <xf numFmtId="0" fontId="4" fillId="0" borderId="22" xfId="0" applyFont="1" applyBorder="1" applyAlignment="1" applyProtection="1">
      <alignment horizontal="left" shrinkToFit="1"/>
      <protection locked="0"/>
    </xf>
    <xf numFmtId="170" fontId="46" fillId="0" borderId="0" xfId="0" applyNumberFormat="1" applyFont="1" applyAlignment="1">
      <alignment horizontal="left"/>
    </xf>
    <xf numFmtId="170" fontId="46" fillId="29" borderId="0" xfId="0" applyNumberFormat="1" applyFont="1" applyFill="1" applyAlignment="1">
      <alignment horizontal="left"/>
    </xf>
    <xf numFmtId="4" fontId="4" fillId="3" borderId="23" xfId="0" applyNumberFormat="1" applyFont="1" applyFill="1" applyBorder="1" applyAlignment="1">
      <alignment horizontal="center" shrinkToFit="1"/>
    </xf>
    <xf numFmtId="0" fontId="4" fillId="3" borderId="24" xfId="0" applyFont="1" applyFill="1" applyBorder="1" applyAlignment="1">
      <alignment horizontal="center" shrinkToFit="1"/>
    </xf>
    <xf numFmtId="4" fontId="4" fillId="0" borderId="23" xfId="0" applyNumberFormat="1" applyFont="1" applyBorder="1" applyAlignment="1" applyProtection="1">
      <alignment horizontal="center" shrinkToFit="1"/>
      <protection locked="0"/>
    </xf>
    <xf numFmtId="4" fontId="4" fillId="0" borderId="22" xfId="0" applyNumberFormat="1" applyFont="1" applyBorder="1" applyAlignment="1" applyProtection="1">
      <alignment horizontal="center" shrinkToFit="1"/>
      <protection locked="0"/>
    </xf>
    <xf numFmtId="14" fontId="4" fillId="0" borderId="10" xfId="0" applyNumberFormat="1" applyFont="1" applyBorder="1" applyAlignment="1" applyProtection="1">
      <alignment horizontal="center" shrinkToFit="1"/>
      <protection locked="0"/>
    </xf>
    <xf numFmtId="14" fontId="4" fillId="0" borderId="11" xfId="0" applyNumberFormat="1" applyFont="1" applyBorder="1" applyAlignment="1" applyProtection="1">
      <alignment horizontal="center" shrinkToFit="1"/>
      <protection locked="0"/>
    </xf>
    <xf numFmtId="0" fontId="4" fillId="0" borderId="10" xfId="0" applyFont="1" applyBorder="1" applyAlignment="1" applyProtection="1">
      <alignment horizontal="center" shrinkToFit="1"/>
      <protection locked="0"/>
    </xf>
    <xf numFmtId="14" fontId="4" fillId="0" borderId="6" xfId="0" applyNumberFormat="1" applyFont="1" applyBorder="1" applyAlignment="1" applyProtection="1">
      <alignment horizontal="center" shrinkToFit="1"/>
      <protection locked="0"/>
    </xf>
    <xf numFmtId="14" fontId="4" fillId="0" borderId="8" xfId="0" applyNumberFormat="1" applyFont="1" applyBorder="1" applyAlignment="1" applyProtection="1">
      <alignment horizontal="center" shrinkToFit="1"/>
      <protection locked="0"/>
    </xf>
    <xf numFmtId="166" fontId="4" fillId="0" borderId="6" xfId="0" applyNumberFormat="1" applyFont="1" applyBorder="1" applyAlignment="1" applyProtection="1">
      <alignment horizontal="center" shrinkToFit="1"/>
      <protection locked="0"/>
    </xf>
    <xf numFmtId="166" fontId="4" fillId="0" borderId="8" xfId="0" applyNumberFormat="1" applyFont="1" applyBorder="1" applyAlignment="1" applyProtection="1">
      <alignment horizontal="center" shrinkToFit="1"/>
      <protection locked="0"/>
    </xf>
    <xf numFmtId="0" fontId="4" fillId="0" borderId="26" xfId="0" applyFont="1" applyBorder="1" applyAlignment="1" applyProtection="1">
      <alignment horizontal="center" shrinkToFit="1"/>
      <protection locked="0"/>
    </xf>
    <xf numFmtId="14" fontId="4" fillId="0" borderId="4" xfId="0" applyNumberFormat="1" applyFont="1" applyBorder="1" applyAlignment="1" applyProtection="1">
      <alignment horizontal="center" shrinkToFit="1"/>
      <protection locked="0"/>
    </xf>
    <xf numFmtId="14" fontId="4" fillId="0" borderId="9" xfId="0" applyNumberFormat="1" applyFont="1" applyBorder="1" applyAlignment="1" applyProtection="1">
      <alignment horizontal="center" shrinkToFit="1"/>
      <protection locked="0"/>
    </xf>
    <xf numFmtId="166" fontId="4" fillId="0" borderId="4" xfId="0" applyNumberFormat="1" applyFont="1" applyBorder="1" applyAlignment="1" applyProtection="1">
      <alignment horizontal="center" shrinkToFit="1"/>
      <protection locked="0"/>
    </xf>
    <xf numFmtId="166" fontId="4" fillId="0" borderId="9" xfId="0" applyNumberFormat="1" applyFont="1" applyBorder="1" applyAlignment="1" applyProtection="1">
      <alignment horizontal="center" shrinkToFit="1"/>
      <protection locked="0"/>
    </xf>
    <xf numFmtId="0" fontId="4" fillId="0" borderId="17" xfId="0" applyFont="1" applyBorder="1" applyAlignment="1" applyProtection="1">
      <alignment horizontal="left" shrinkToFit="1"/>
      <protection locked="0"/>
    </xf>
    <xf numFmtId="0" fontId="4" fillId="0" borderId="25" xfId="0" applyFont="1" applyBorder="1" applyAlignment="1" applyProtection="1">
      <alignment horizontal="left" shrinkToFit="1"/>
      <protection locked="0"/>
    </xf>
    <xf numFmtId="0" fontId="4" fillId="0" borderId="25" xfId="0" applyFont="1" applyBorder="1" applyAlignment="1" applyProtection="1">
      <alignment horizontal="center" shrinkToFit="1"/>
      <protection locked="0"/>
    </xf>
    <xf numFmtId="0" fontId="4" fillId="0" borderId="17" xfId="0" applyFont="1" applyBorder="1" applyAlignment="1" applyProtection="1">
      <alignment horizontal="center" shrinkToFit="1"/>
      <protection locked="0"/>
    </xf>
    <xf numFmtId="0" fontId="4" fillId="0" borderId="18" xfId="0" applyFont="1" applyBorder="1" applyAlignment="1" applyProtection="1">
      <alignment horizontal="center" shrinkToFit="1"/>
      <protection locked="0"/>
    </xf>
    <xf numFmtId="170" fontId="4" fillId="0" borderId="0" xfId="0" applyNumberFormat="1" applyFont="1" applyAlignment="1">
      <alignment horizontal="left"/>
    </xf>
    <xf numFmtId="170" fontId="4" fillId="29" borderId="0" xfId="0" applyNumberFormat="1" applyFont="1" applyFill="1" applyAlignment="1">
      <alignment horizontal="left"/>
    </xf>
    <xf numFmtId="4" fontId="4" fillId="3" borderId="17" xfId="0" applyNumberFormat="1" applyFont="1" applyFill="1" applyBorder="1" applyAlignment="1">
      <alignment horizontal="center" shrinkToFit="1"/>
    </xf>
    <xf numFmtId="0" fontId="4" fillId="3" borderId="18" xfId="0" applyFont="1" applyFill="1" applyBorder="1" applyAlignment="1">
      <alignment horizontal="center" shrinkToFit="1"/>
    </xf>
    <xf numFmtId="14" fontId="4" fillId="0" borderId="22" xfId="0" applyNumberFormat="1" applyFont="1" applyBorder="1" applyAlignment="1" applyProtection="1">
      <alignment horizontal="center" shrinkToFit="1"/>
      <protection locked="0"/>
    </xf>
    <xf numFmtId="14" fontId="4" fillId="0" borderId="40" xfId="0" applyNumberFormat="1" applyFont="1" applyBorder="1" applyAlignment="1" applyProtection="1">
      <alignment horizontal="center" shrinkToFit="1"/>
      <protection locked="0"/>
    </xf>
    <xf numFmtId="0" fontId="4" fillId="0" borderId="16" xfId="0" applyFont="1" applyBorder="1" applyAlignment="1" applyProtection="1">
      <alignment horizontal="left" shrinkToFit="1"/>
      <protection locked="0"/>
    </xf>
    <xf numFmtId="0" fontId="37" fillId="0" borderId="0" xfId="0" applyFont="1" applyAlignment="1" applyProtection="1">
      <alignment horizontal="left" shrinkToFit="1"/>
      <protection locked="0"/>
    </xf>
    <xf numFmtId="22" fontId="14" fillId="2" borderId="0" xfId="0" applyNumberFormat="1" applyFont="1" applyFill="1" applyAlignment="1">
      <alignment horizontal="right"/>
    </xf>
    <xf numFmtId="0" fontId="15" fillId="5" borderId="0" xfId="0" applyFont="1" applyFill="1" applyAlignment="1">
      <alignment horizontal="left" shrinkToFit="1"/>
    </xf>
    <xf numFmtId="0" fontId="4" fillId="5" borderId="0" xfId="0" applyFont="1" applyFill="1" applyAlignment="1">
      <alignment horizontal="left" shrinkToFit="1"/>
    </xf>
    <xf numFmtId="0" fontId="4" fillId="5" borderId="7" xfId="0" applyFont="1" applyFill="1" applyBorder="1" applyAlignment="1">
      <alignment horizontal="left" shrinkToFit="1"/>
    </xf>
    <xf numFmtId="0" fontId="4" fillId="5" borderId="5" xfId="0" applyFont="1" applyFill="1" applyBorder="1" applyAlignment="1">
      <alignment horizontal="left" shrinkToFit="1"/>
    </xf>
    <xf numFmtId="0" fontId="4" fillId="5" borderId="23" xfId="0" applyFont="1" applyFill="1" applyBorder="1" applyAlignment="1">
      <alignment horizontal="left" shrinkToFit="1"/>
    </xf>
    <xf numFmtId="0" fontId="15" fillId="5" borderId="17" xfId="0" applyFont="1" applyFill="1" applyBorder="1" applyAlignment="1">
      <alignment horizontal="left" shrinkToFit="1"/>
    </xf>
    <xf numFmtId="0" fontId="4" fillId="5" borderId="10" xfId="0" applyFont="1" applyFill="1" applyBorder="1" applyAlignment="1">
      <alignment horizontal="left" shrinkToFit="1"/>
    </xf>
    <xf numFmtId="0" fontId="15" fillId="5" borderId="10" xfId="0" applyFont="1" applyFill="1" applyBorder="1" applyAlignment="1">
      <alignment horizontal="left" shrinkToFit="1"/>
    </xf>
    <xf numFmtId="0" fontId="4" fillId="5" borderId="6" xfId="0" applyFont="1" applyFill="1" applyBorder="1" applyAlignment="1">
      <alignment horizontal="left" shrinkToFit="1"/>
    </xf>
    <xf numFmtId="0" fontId="4" fillId="5" borderId="0" xfId="0" applyFont="1" applyFill="1" applyAlignment="1">
      <alignment horizontal="center" vertical="center" textRotation="90" wrapText="1" shrinkToFit="1"/>
    </xf>
    <xf numFmtId="0" fontId="15" fillId="5" borderId="6" xfId="0" applyFont="1" applyFill="1" applyBorder="1" applyAlignment="1">
      <alignment horizontal="left" shrinkToFit="1"/>
    </xf>
    <xf numFmtId="0" fontId="15" fillId="5" borderId="7" xfId="0" applyFont="1" applyFill="1" applyBorder="1" applyAlignment="1">
      <alignment horizontal="left" shrinkToFit="1"/>
    </xf>
    <xf numFmtId="0" fontId="15" fillId="3" borderId="0" xfId="0" applyFont="1" applyFill="1" applyAlignment="1">
      <alignment horizontal="center" shrinkToFit="1"/>
    </xf>
    <xf numFmtId="0" fontId="4" fillId="5" borderId="0" xfId="0" applyFont="1" applyFill="1" applyAlignment="1">
      <alignment horizontal="center" shrinkToFit="1"/>
    </xf>
    <xf numFmtId="3" fontId="4" fillId="5" borderId="0" xfId="0" applyNumberFormat="1" applyFont="1" applyFill="1" applyAlignment="1">
      <alignment horizontal="center" shrinkToFit="1"/>
    </xf>
    <xf numFmtId="0" fontId="4" fillId="5" borderId="0" xfId="0" applyFont="1" applyFill="1" applyAlignment="1">
      <alignment horizontal="center" vertical="center" textRotation="90" shrinkToFit="1"/>
    </xf>
    <xf numFmtId="0" fontId="4" fillId="0" borderId="0" xfId="0" applyFont="1" applyAlignment="1">
      <alignment horizontal="center" vertical="center" textRotation="90" shrinkToFit="1"/>
    </xf>
    <xf numFmtId="2" fontId="15" fillId="5" borderId="0" xfId="0" applyNumberFormat="1" applyFont="1" applyFill="1" applyAlignment="1">
      <alignment horizontal="center" vertical="center" shrinkToFit="1"/>
    </xf>
    <xf numFmtId="2" fontId="4" fillId="5" borderId="0" xfId="0" applyNumberFormat="1" applyFont="1" applyFill="1" applyAlignment="1">
      <alignment horizontal="center" vertical="center" shrinkToFit="1"/>
    </xf>
    <xf numFmtId="2" fontId="4" fillId="5" borderId="7" xfId="0" applyNumberFormat="1" applyFont="1" applyFill="1" applyBorder="1" applyAlignment="1">
      <alignment horizontal="center" vertical="center" shrinkToFit="1"/>
    </xf>
    <xf numFmtId="2" fontId="4" fillId="5" borderId="23" xfId="0" applyNumberFormat="1" applyFont="1" applyFill="1" applyBorder="1" applyAlignment="1">
      <alignment horizontal="center" vertical="center" shrinkToFit="1"/>
    </xf>
    <xf numFmtId="167" fontId="4" fillId="0" borderId="0" xfId="0" applyNumberFormat="1" applyFont="1" applyAlignment="1">
      <alignment horizontal="center"/>
    </xf>
    <xf numFmtId="2" fontId="4" fillId="5" borderId="5" xfId="0" applyNumberFormat="1" applyFont="1" applyFill="1" applyBorder="1" applyAlignment="1">
      <alignment horizontal="center" vertical="center" shrinkToFit="1"/>
    </xf>
    <xf numFmtId="2" fontId="15" fillId="5" borderId="5" xfId="0" applyNumberFormat="1" applyFont="1" applyFill="1" applyBorder="1" applyAlignment="1">
      <alignment horizontal="center" vertical="center" shrinkToFit="1"/>
    </xf>
    <xf numFmtId="2" fontId="15" fillId="5" borderId="7" xfId="0" applyNumberFormat="1" applyFont="1" applyFill="1" applyBorder="1" applyAlignment="1">
      <alignment horizontal="center" vertical="center" shrinkToFit="1"/>
    </xf>
    <xf numFmtId="1" fontId="4" fillId="5" borderId="0" xfId="0" applyNumberFormat="1" applyFont="1" applyFill="1" applyAlignment="1">
      <alignment horizontal="center" shrinkToFit="1"/>
    </xf>
    <xf numFmtId="1" fontId="15" fillId="5" borderId="0" xfId="0" applyNumberFormat="1" applyFont="1" applyFill="1" applyAlignment="1">
      <alignment horizontal="center" shrinkToFit="1"/>
    </xf>
    <xf numFmtId="1" fontId="15" fillId="5" borderId="11" xfId="0" applyNumberFormat="1" applyFont="1" applyFill="1" applyBorder="1" applyAlignment="1">
      <alignment horizontal="center" shrinkToFit="1"/>
    </xf>
    <xf numFmtId="1" fontId="15" fillId="5" borderId="7" xfId="0" applyNumberFormat="1" applyFont="1" applyFill="1" applyBorder="1" applyAlignment="1">
      <alignment horizontal="center" shrinkToFit="1"/>
    </xf>
    <xf numFmtId="1" fontId="15" fillId="5" borderId="8" xfId="0" applyNumberFormat="1" applyFont="1" applyFill="1" applyBorder="1" applyAlignment="1">
      <alignment horizontal="center" shrinkToFit="1"/>
    </xf>
    <xf numFmtId="0" fontId="15" fillId="3" borderId="5" xfId="0" applyFont="1" applyFill="1" applyBorder="1" applyAlignment="1">
      <alignment horizontal="center" shrinkToFit="1"/>
    </xf>
    <xf numFmtId="2" fontId="15" fillId="5" borderId="23" xfId="0" applyNumberFormat="1" applyFont="1" applyFill="1" applyBorder="1" applyAlignment="1">
      <alignment horizontal="center" vertical="center" shrinkToFit="1"/>
    </xf>
    <xf numFmtId="2" fontId="15" fillId="5" borderId="9" xfId="0" applyNumberFormat="1" applyFont="1" applyFill="1" applyBorder="1" applyAlignment="1">
      <alignment horizontal="center" vertical="center" shrinkToFit="1"/>
    </xf>
    <xf numFmtId="2" fontId="15" fillId="5" borderId="22" xfId="0" applyNumberFormat="1" applyFont="1" applyFill="1" applyBorder="1" applyAlignment="1">
      <alignment horizontal="center" vertical="center" shrinkToFit="1"/>
    </xf>
    <xf numFmtId="3" fontId="15" fillId="5" borderId="0" xfId="0" applyNumberFormat="1" applyFont="1" applyFill="1" applyAlignment="1">
      <alignment horizontal="center" shrinkToFit="1"/>
    </xf>
    <xf numFmtId="0" fontId="15" fillId="5" borderId="0" xfId="0" applyFont="1" applyFill="1" applyAlignment="1">
      <alignment horizontal="center" shrinkToFit="1"/>
    </xf>
    <xf numFmtId="9" fontId="4" fillId="5" borderId="23" xfId="1" applyFont="1" applyFill="1" applyBorder="1" applyAlignment="1">
      <alignment horizontal="center" shrinkToFit="1"/>
    </xf>
    <xf numFmtId="9" fontId="15" fillId="5" borderId="0" xfId="1" applyFont="1" applyFill="1" applyAlignment="1">
      <alignment horizontal="center" shrinkToFit="1"/>
    </xf>
    <xf numFmtId="3" fontId="4" fillId="5" borderId="23" xfId="0" applyNumberFormat="1" applyFont="1" applyFill="1" applyBorder="1" applyAlignment="1">
      <alignment horizontal="center" shrinkToFit="1"/>
    </xf>
    <xf numFmtId="9" fontId="4" fillId="5" borderId="0" xfId="1" applyFont="1" applyFill="1" applyAlignment="1">
      <alignment horizontal="center" shrinkToFit="1"/>
    </xf>
    <xf numFmtId="3" fontId="15" fillId="5" borderId="23" xfId="0" applyNumberFormat="1" applyFont="1" applyFill="1" applyBorder="1" applyAlignment="1">
      <alignment horizontal="center" shrinkToFit="1"/>
    </xf>
    <xf numFmtId="9" fontId="15" fillId="5" borderId="23" xfId="1" applyFont="1" applyFill="1" applyBorder="1" applyAlignment="1">
      <alignment horizontal="center" shrinkToFit="1"/>
    </xf>
    <xf numFmtId="9" fontId="15" fillId="5" borderId="22" xfId="1" applyFont="1" applyFill="1" applyBorder="1" applyAlignment="1">
      <alignment horizontal="center" shrinkToFit="1"/>
    </xf>
    <xf numFmtId="1" fontId="4" fillId="5" borderId="23" xfId="0" applyNumberFormat="1" applyFont="1" applyFill="1" applyBorder="1" applyAlignment="1">
      <alignment horizontal="center" shrinkToFit="1"/>
    </xf>
    <xf numFmtId="3" fontId="15" fillId="5" borderId="22" xfId="0" applyNumberFormat="1" applyFont="1" applyFill="1" applyBorder="1" applyAlignment="1">
      <alignment horizontal="center" shrinkToFit="1"/>
    </xf>
    <xf numFmtId="3" fontId="38" fillId="5" borderId="0" xfId="0" applyNumberFormat="1" applyFont="1" applyFill="1" applyAlignment="1">
      <alignment horizontal="center" shrinkToFit="1"/>
    </xf>
    <xf numFmtId="0" fontId="15" fillId="5" borderId="11" xfId="0" applyFont="1" applyFill="1" applyBorder="1" applyAlignment="1">
      <alignment horizontal="center" shrinkToFit="1"/>
    </xf>
    <xf numFmtId="0" fontId="11" fillId="2" borderId="0" xfId="0" applyFont="1" applyFill="1" applyAlignment="1">
      <alignment horizontal="center"/>
    </xf>
    <xf numFmtId="0" fontId="15" fillId="3" borderId="4" xfId="0" applyFont="1" applyFill="1" applyBorder="1" applyAlignment="1">
      <alignment horizontal="center" shrinkToFit="1"/>
    </xf>
    <xf numFmtId="0" fontId="15" fillId="3" borderId="9" xfId="0" applyFont="1" applyFill="1" applyBorder="1" applyAlignment="1">
      <alignment horizontal="center" shrinkToFit="1"/>
    </xf>
    <xf numFmtId="0" fontId="4" fillId="2" borderId="0" xfId="0" applyFont="1" applyFill="1" applyAlignment="1">
      <alignment horizontal="center" shrinkToFit="1"/>
    </xf>
    <xf numFmtId="1" fontId="4" fillId="5" borderId="7" xfId="0" applyNumberFormat="1" applyFont="1" applyFill="1" applyBorder="1" applyAlignment="1">
      <alignment horizontal="center" shrinkToFit="1"/>
    </xf>
    <xf numFmtId="0" fontId="8" fillId="2" borderId="0" xfId="0" applyFont="1" applyFill="1" applyAlignment="1">
      <alignment horizontal="left" vertical="center" wrapText="1"/>
    </xf>
    <xf numFmtId="22" fontId="11" fillId="2" borderId="0" xfId="0" applyNumberFormat="1" applyFont="1" applyFill="1" applyAlignment="1">
      <alignment horizontal="right"/>
    </xf>
    <xf numFmtId="0" fontId="7" fillId="2" borderId="0" xfId="0" applyFont="1" applyFill="1" applyAlignment="1">
      <alignment horizontal="center" vertical="center"/>
    </xf>
    <xf numFmtId="0" fontId="2" fillId="0" borderId="1" xfId="0" applyFont="1" applyBorder="1" applyAlignment="1" applyProtection="1">
      <alignment horizontal="center" vertical="center"/>
      <protection locked="0"/>
    </xf>
  </cellXfs>
  <cellStyles count="109">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Explanatory Text" xfId="29" xr:uid="{00000000-0005-0000-0000-00001B000000}"/>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Good" xfId="30" xr:uid="{00000000-0005-0000-0000-00003D000000}"/>
    <cellStyle name="Heading 1" xfId="31" xr:uid="{00000000-0005-0000-0000-00003E000000}"/>
    <cellStyle name="Heading 2" xfId="32" xr:uid="{00000000-0005-0000-0000-00003F000000}"/>
    <cellStyle name="Heading 3" xfId="33" xr:uid="{00000000-0005-0000-0000-000040000000}"/>
    <cellStyle name="Heading 4" xfId="34" xr:uid="{00000000-0005-0000-0000-000041000000}"/>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Input" xfId="35" xr:uid="{00000000-0005-0000-0000-000063000000}"/>
    <cellStyle name="Linked Cell" xfId="36" xr:uid="{00000000-0005-0000-0000-000064000000}"/>
    <cellStyle name="Neutral" xfId="37" xr:uid="{00000000-0005-0000-0000-000065000000}"/>
    <cellStyle name="Normal" xfId="0" builtinId="0"/>
    <cellStyle name="Note" xfId="38" xr:uid="{00000000-0005-0000-0000-000067000000}"/>
    <cellStyle name="Output" xfId="39" xr:uid="{00000000-0005-0000-0000-000068000000}"/>
    <cellStyle name="Per cent" xfId="1" builtinId="5"/>
    <cellStyle name="Title" xfId="40" xr:uid="{00000000-0005-0000-0000-00006A000000}"/>
    <cellStyle name="Total" xfId="41" xr:uid="{00000000-0005-0000-0000-00006B000000}"/>
    <cellStyle name="Warning Text" xfId="42" xr:uid="{00000000-0005-0000-0000-00006C000000}"/>
  </cellStyles>
  <dxfs count="1">
    <dxf>
      <fill>
        <patternFill>
          <bgColor indexed="8"/>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132079</xdr:colOff>
      <xdr:row>4</xdr:row>
      <xdr:rowOff>40640</xdr:rowOff>
    </xdr:from>
    <xdr:to>
      <xdr:col>4</xdr:col>
      <xdr:colOff>565572</xdr:colOff>
      <xdr:row>12</xdr:row>
      <xdr:rowOff>40640</xdr:rowOff>
    </xdr:to>
    <xdr:pic>
      <xdr:nvPicPr>
        <xdr:cNvPr id="3" name="Picture 2">
          <a:extLst>
            <a:ext uri="{FF2B5EF4-FFF2-40B4-BE49-F238E27FC236}">
              <a16:creationId xmlns:a16="http://schemas.microsoft.com/office/drawing/2014/main" id="{45989F5B-F5DE-C261-55F7-32E8D2BCC06B}"/>
            </a:ext>
          </a:extLst>
        </xdr:cNvPr>
        <xdr:cNvPicPr>
          <a:picLocks noChangeAspect="1"/>
        </xdr:cNvPicPr>
      </xdr:nvPicPr>
      <xdr:blipFill>
        <a:blip xmlns:r="http://schemas.openxmlformats.org/officeDocument/2006/relationships" r:embed="rId1"/>
        <a:stretch>
          <a:fillRect/>
        </a:stretch>
      </xdr:blipFill>
      <xdr:spPr>
        <a:xfrm>
          <a:off x="944879" y="690880"/>
          <a:ext cx="2871893" cy="13004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0</xdr:row>
      <xdr:rowOff>50800</xdr:rowOff>
    </xdr:from>
    <xdr:to>
      <xdr:col>3</xdr:col>
      <xdr:colOff>213360</xdr:colOff>
      <xdr:row>2</xdr:row>
      <xdr:rowOff>100258</xdr:rowOff>
    </xdr:to>
    <xdr:pic>
      <xdr:nvPicPr>
        <xdr:cNvPr id="2" name="Picture 1">
          <a:extLst>
            <a:ext uri="{FF2B5EF4-FFF2-40B4-BE49-F238E27FC236}">
              <a16:creationId xmlns:a16="http://schemas.microsoft.com/office/drawing/2014/main" id="{33FB8E45-CA2A-EA45-A9BC-AFE8DD8D94E3}"/>
            </a:ext>
          </a:extLst>
        </xdr:cNvPr>
        <xdr:cNvPicPr>
          <a:picLocks noChangeAspect="1"/>
        </xdr:cNvPicPr>
      </xdr:nvPicPr>
      <xdr:blipFill>
        <a:blip xmlns:r="http://schemas.openxmlformats.org/officeDocument/2006/relationships" r:embed="rId1"/>
        <a:stretch>
          <a:fillRect/>
        </a:stretch>
      </xdr:blipFill>
      <xdr:spPr>
        <a:xfrm>
          <a:off x="81280" y="50800"/>
          <a:ext cx="782320" cy="3542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xdr:colOff>
      <xdr:row>0</xdr:row>
      <xdr:rowOff>50800</xdr:rowOff>
    </xdr:from>
    <xdr:to>
      <xdr:col>3</xdr:col>
      <xdr:colOff>203200</xdr:colOff>
      <xdr:row>2</xdr:row>
      <xdr:rowOff>100258</xdr:rowOff>
    </xdr:to>
    <xdr:pic>
      <xdr:nvPicPr>
        <xdr:cNvPr id="2" name="Picture 1">
          <a:extLst>
            <a:ext uri="{FF2B5EF4-FFF2-40B4-BE49-F238E27FC236}">
              <a16:creationId xmlns:a16="http://schemas.microsoft.com/office/drawing/2014/main" id="{76069761-DF64-534B-8B86-646DA36E8864}"/>
            </a:ext>
          </a:extLst>
        </xdr:cNvPr>
        <xdr:cNvPicPr>
          <a:picLocks noChangeAspect="1"/>
        </xdr:cNvPicPr>
      </xdr:nvPicPr>
      <xdr:blipFill>
        <a:blip xmlns:r="http://schemas.openxmlformats.org/officeDocument/2006/relationships" r:embed="rId1"/>
        <a:stretch>
          <a:fillRect/>
        </a:stretch>
      </xdr:blipFill>
      <xdr:spPr>
        <a:xfrm>
          <a:off x="71120" y="50800"/>
          <a:ext cx="782320" cy="3542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40640</xdr:colOff>
      <xdr:row>0</xdr:row>
      <xdr:rowOff>40640</xdr:rowOff>
    </xdr:from>
    <xdr:to>
      <xdr:col>3</xdr:col>
      <xdr:colOff>213360</xdr:colOff>
      <xdr:row>2</xdr:row>
      <xdr:rowOff>110418</xdr:rowOff>
    </xdr:to>
    <xdr:pic>
      <xdr:nvPicPr>
        <xdr:cNvPr id="2" name="Picture 1">
          <a:extLst>
            <a:ext uri="{FF2B5EF4-FFF2-40B4-BE49-F238E27FC236}">
              <a16:creationId xmlns:a16="http://schemas.microsoft.com/office/drawing/2014/main" id="{7500E770-94F5-A948-83B6-7F7CDC91C2DF}"/>
            </a:ext>
          </a:extLst>
        </xdr:cNvPr>
        <xdr:cNvPicPr>
          <a:picLocks noChangeAspect="1"/>
        </xdr:cNvPicPr>
      </xdr:nvPicPr>
      <xdr:blipFill>
        <a:blip xmlns:r="http://schemas.openxmlformats.org/officeDocument/2006/relationships" r:embed="rId1"/>
        <a:stretch>
          <a:fillRect/>
        </a:stretch>
      </xdr:blipFill>
      <xdr:spPr>
        <a:xfrm>
          <a:off x="81280" y="40640"/>
          <a:ext cx="782320" cy="35425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30480</xdr:colOff>
      <xdr:row>0</xdr:row>
      <xdr:rowOff>40640</xdr:rowOff>
    </xdr:from>
    <xdr:to>
      <xdr:col>3</xdr:col>
      <xdr:colOff>203200</xdr:colOff>
      <xdr:row>2</xdr:row>
      <xdr:rowOff>110418</xdr:rowOff>
    </xdr:to>
    <xdr:pic>
      <xdr:nvPicPr>
        <xdr:cNvPr id="2" name="Picture 1">
          <a:extLst>
            <a:ext uri="{FF2B5EF4-FFF2-40B4-BE49-F238E27FC236}">
              <a16:creationId xmlns:a16="http://schemas.microsoft.com/office/drawing/2014/main" id="{401B3A17-F008-3147-BA07-FA54ECDFD94E}"/>
            </a:ext>
          </a:extLst>
        </xdr:cNvPr>
        <xdr:cNvPicPr>
          <a:picLocks noChangeAspect="1"/>
        </xdr:cNvPicPr>
      </xdr:nvPicPr>
      <xdr:blipFill>
        <a:blip xmlns:r="http://schemas.openxmlformats.org/officeDocument/2006/relationships" r:embed="rId1"/>
        <a:stretch>
          <a:fillRect/>
        </a:stretch>
      </xdr:blipFill>
      <xdr:spPr>
        <a:xfrm>
          <a:off x="71120" y="40640"/>
          <a:ext cx="782320" cy="35425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50800</xdr:colOff>
      <xdr:row>0</xdr:row>
      <xdr:rowOff>40640</xdr:rowOff>
    </xdr:from>
    <xdr:to>
      <xdr:col>3</xdr:col>
      <xdr:colOff>223520</xdr:colOff>
      <xdr:row>2</xdr:row>
      <xdr:rowOff>110418</xdr:rowOff>
    </xdr:to>
    <xdr:pic>
      <xdr:nvPicPr>
        <xdr:cNvPr id="2" name="Picture 1">
          <a:extLst>
            <a:ext uri="{FF2B5EF4-FFF2-40B4-BE49-F238E27FC236}">
              <a16:creationId xmlns:a16="http://schemas.microsoft.com/office/drawing/2014/main" id="{D9EB2B7C-3DAC-CB40-9739-7396A295B40B}"/>
            </a:ext>
          </a:extLst>
        </xdr:cNvPr>
        <xdr:cNvPicPr>
          <a:picLocks noChangeAspect="1"/>
        </xdr:cNvPicPr>
      </xdr:nvPicPr>
      <xdr:blipFill>
        <a:blip xmlns:r="http://schemas.openxmlformats.org/officeDocument/2006/relationships" r:embed="rId1"/>
        <a:stretch>
          <a:fillRect/>
        </a:stretch>
      </xdr:blipFill>
      <xdr:spPr>
        <a:xfrm>
          <a:off x="91440" y="40640"/>
          <a:ext cx="782320" cy="35425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40640</xdr:colOff>
      <xdr:row>0</xdr:row>
      <xdr:rowOff>40640</xdr:rowOff>
    </xdr:from>
    <xdr:to>
      <xdr:col>3</xdr:col>
      <xdr:colOff>213360</xdr:colOff>
      <xdr:row>2</xdr:row>
      <xdr:rowOff>110418</xdr:rowOff>
    </xdr:to>
    <xdr:pic>
      <xdr:nvPicPr>
        <xdr:cNvPr id="2" name="Picture 1">
          <a:extLst>
            <a:ext uri="{FF2B5EF4-FFF2-40B4-BE49-F238E27FC236}">
              <a16:creationId xmlns:a16="http://schemas.microsoft.com/office/drawing/2014/main" id="{2EE999DB-C41A-3643-994E-4653E0F983CA}"/>
            </a:ext>
          </a:extLst>
        </xdr:cNvPr>
        <xdr:cNvPicPr>
          <a:picLocks noChangeAspect="1"/>
        </xdr:cNvPicPr>
      </xdr:nvPicPr>
      <xdr:blipFill>
        <a:blip xmlns:r="http://schemas.openxmlformats.org/officeDocument/2006/relationships" r:embed="rId1"/>
        <a:stretch>
          <a:fillRect/>
        </a:stretch>
      </xdr:blipFill>
      <xdr:spPr>
        <a:xfrm>
          <a:off x="81280" y="40640"/>
          <a:ext cx="782320" cy="35425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91440</xdr:colOff>
      <xdr:row>0</xdr:row>
      <xdr:rowOff>91440</xdr:rowOff>
    </xdr:from>
    <xdr:to>
      <xdr:col>4</xdr:col>
      <xdr:colOff>20320</xdr:colOff>
      <xdr:row>3</xdr:row>
      <xdr:rowOff>18978</xdr:rowOff>
    </xdr:to>
    <xdr:pic>
      <xdr:nvPicPr>
        <xdr:cNvPr id="2" name="Picture 1">
          <a:extLst>
            <a:ext uri="{FF2B5EF4-FFF2-40B4-BE49-F238E27FC236}">
              <a16:creationId xmlns:a16="http://schemas.microsoft.com/office/drawing/2014/main" id="{025D6865-8344-D34D-A836-D9CB3FE37FFC}"/>
            </a:ext>
          </a:extLst>
        </xdr:cNvPr>
        <xdr:cNvPicPr>
          <a:picLocks noChangeAspect="1"/>
        </xdr:cNvPicPr>
      </xdr:nvPicPr>
      <xdr:blipFill>
        <a:blip xmlns:r="http://schemas.openxmlformats.org/officeDocument/2006/relationships" r:embed="rId1"/>
        <a:stretch>
          <a:fillRect/>
        </a:stretch>
      </xdr:blipFill>
      <xdr:spPr>
        <a:xfrm>
          <a:off x="132080" y="91440"/>
          <a:ext cx="782320" cy="35425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50800</xdr:colOff>
      <xdr:row>0</xdr:row>
      <xdr:rowOff>165099</xdr:rowOff>
    </xdr:from>
    <xdr:to>
      <xdr:col>2</xdr:col>
      <xdr:colOff>406400</xdr:colOff>
      <xdr:row>4</xdr:row>
      <xdr:rowOff>33786</xdr:rowOff>
    </xdr:to>
    <xdr:pic>
      <xdr:nvPicPr>
        <xdr:cNvPr id="2" name="Picture 1">
          <a:extLst>
            <a:ext uri="{FF2B5EF4-FFF2-40B4-BE49-F238E27FC236}">
              <a16:creationId xmlns:a16="http://schemas.microsoft.com/office/drawing/2014/main" id="{83754270-30D8-3847-A5F3-82B642502996}"/>
            </a:ext>
          </a:extLst>
        </xdr:cNvPr>
        <xdr:cNvPicPr>
          <a:picLocks noChangeAspect="1"/>
        </xdr:cNvPicPr>
      </xdr:nvPicPr>
      <xdr:blipFill>
        <a:blip xmlns:r="http://schemas.openxmlformats.org/officeDocument/2006/relationships" r:embed="rId1"/>
        <a:stretch>
          <a:fillRect/>
        </a:stretch>
      </xdr:blipFill>
      <xdr:spPr>
        <a:xfrm>
          <a:off x="177800" y="165099"/>
          <a:ext cx="1168400" cy="5290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88901</xdr:colOff>
      <xdr:row>0</xdr:row>
      <xdr:rowOff>152401</xdr:rowOff>
    </xdr:from>
    <xdr:to>
      <xdr:col>1</xdr:col>
      <xdr:colOff>495300</xdr:colOff>
      <xdr:row>3</xdr:row>
      <xdr:rowOff>94891</xdr:rowOff>
    </xdr:to>
    <xdr:pic>
      <xdr:nvPicPr>
        <xdr:cNvPr id="3" name="Picture 2">
          <a:extLst>
            <a:ext uri="{FF2B5EF4-FFF2-40B4-BE49-F238E27FC236}">
              <a16:creationId xmlns:a16="http://schemas.microsoft.com/office/drawing/2014/main" id="{AF6B0BAA-89D0-6C4B-B1ED-EED9FB61477D}"/>
            </a:ext>
          </a:extLst>
        </xdr:cNvPr>
        <xdr:cNvPicPr>
          <a:picLocks noChangeAspect="1"/>
        </xdr:cNvPicPr>
      </xdr:nvPicPr>
      <xdr:blipFill>
        <a:blip xmlns:r="http://schemas.openxmlformats.org/officeDocument/2006/relationships" r:embed="rId1"/>
        <a:stretch>
          <a:fillRect/>
        </a:stretch>
      </xdr:blipFill>
      <xdr:spPr>
        <a:xfrm>
          <a:off x="88901" y="152401"/>
          <a:ext cx="1219199" cy="552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111760</xdr:colOff>
      <xdr:row>0</xdr:row>
      <xdr:rowOff>213360</xdr:rowOff>
    </xdr:from>
    <xdr:to>
      <xdr:col>5</xdr:col>
      <xdr:colOff>111759</xdr:colOff>
      <xdr:row>3</xdr:row>
      <xdr:rowOff>3450</xdr:rowOff>
    </xdr:to>
    <xdr:pic>
      <xdr:nvPicPr>
        <xdr:cNvPr id="2" name="Picture 1">
          <a:extLst>
            <a:ext uri="{FF2B5EF4-FFF2-40B4-BE49-F238E27FC236}">
              <a16:creationId xmlns:a16="http://schemas.microsoft.com/office/drawing/2014/main" id="{3C6B4B37-E77A-9A41-AB8A-EC223EF8BE34}"/>
            </a:ext>
          </a:extLst>
        </xdr:cNvPr>
        <xdr:cNvPicPr>
          <a:picLocks noChangeAspect="1"/>
        </xdr:cNvPicPr>
      </xdr:nvPicPr>
      <xdr:blipFill>
        <a:blip xmlns:r="http://schemas.openxmlformats.org/officeDocument/2006/relationships" r:embed="rId1"/>
        <a:stretch>
          <a:fillRect/>
        </a:stretch>
      </xdr:blipFill>
      <xdr:spPr>
        <a:xfrm>
          <a:off x="416560" y="213360"/>
          <a:ext cx="1219199" cy="552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60961</xdr:colOff>
      <xdr:row>0</xdr:row>
      <xdr:rowOff>71120</xdr:rowOff>
    </xdr:from>
    <xdr:to>
      <xdr:col>3</xdr:col>
      <xdr:colOff>233681</xdr:colOff>
      <xdr:row>2</xdr:row>
      <xdr:rowOff>120578</xdr:rowOff>
    </xdr:to>
    <xdr:pic>
      <xdr:nvPicPr>
        <xdr:cNvPr id="2" name="Picture 1">
          <a:extLst>
            <a:ext uri="{FF2B5EF4-FFF2-40B4-BE49-F238E27FC236}">
              <a16:creationId xmlns:a16="http://schemas.microsoft.com/office/drawing/2014/main" id="{89DA5835-F55A-954E-8AEE-0815F26396D4}"/>
            </a:ext>
          </a:extLst>
        </xdr:cNvPr>
        <xdr:cNvPicPr>
          <a:picLocks noChangeAspect="1"/>
        </xdr:cNvPicPr>
      </xdr:nvPicPr>
      <xdr:blipFill>
        <a:blip xmlns:r="http://schemas.openxmlformats.org/officeDocument/2006/relationships" r:embed="rId1"/>
        <a:stretch>
          <a:fillRect/>
        </a:stretch>
      </xdr:blipFill>
      <xdr:spPr>
        <a:xfrm>
          <a:off x="101601" y="71120"/>
          <a:ext cx="782320" cy="3542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50800</xdr:colOff>
      <xdr:row>0</xdr:row>
      <xdr:rowOff>71120</xdr:rowOff>
    </xdr:from>
    <xdr:to>
      <xdr:col>3</xdr:col>
      <xdr:colOff>223520</xdr:colOff>
      <xdr:row>2</xdr:row>
      <xdr:rowOff>120578</xdr:rowOff>
    </xdr:to>
    <xdr:pic>
      <xdr:nvPicPr>
        <xdr:cNvPr id="2" name="Picture 1">
          <a:extLst>
            <a:ext uri="{FF2B5EF4-FFF2-40B4-BE49-F238E27FC236}">
              <a16:creationId xmlns:a16="http://schemas.microsoft.com/office/drawing/2014/main" id="{8AA4E6E7-6DBA-1F44-BD84-89037B713434}"/>
            </a:ext>
          </a:extLst>
        </xdr:cNvPr>
        <xdr:cNvPicPr>
          <a:picLocks noChangeAspect="1"/>
        </xdr:cNvPicPr>
      </xdr:nvPicPr>
      <xdr:blipFill>
        <a:blip xmlns:r="http://schemas.openxmlformats.org/officeDocument/2006/relationships" r:embed="rId1"/>
        <a:stretch>
          <a:fillRect/>
        </a:stretch>
      </xdr:blipFill>
      <xdr:spPr>
        <a:xfrm>
          <a:off x="91440" y="71120"/>
          <a:ext cx="782320" cy="3542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xdr:colOff>
      <xdr:row>0</xdr:row>
      <xdr:rowOff>40640</xdr:rowOff>
    </xdr:from>
    <xdr:to>
      <xdr:col>3</xdr:col>
      <xdr:colOff>203200</xdr:colOff>
      <xdr:row>2</xdr:row>
      <xdr:rowOff>90098</xdr:rowOff>
    </xdr:to>
    <xdr:pic>
      <xdr:nvPicPr>
        <xdr:cNvPr id="2" name="Picture 1">
          <a:extLst>
            <a:ext uri="{FF2B5EF4-FFF2-40B4-BE49-F238E27FC236}">
              <a16:creationId xmlns:a16="http://schemas.microsoft.com/office/drawing/2014/main" id="{23157166-36A3-4A43-AD94-B7FE259FAFB2}"/>
            </a:ext>
          </a:extLst>
        </xdr:cNvPr>
        <xdr:cNvPicPr>
          <a:picLocks noChangeAspect="1"/>
        </xdr:cNvPicPr>
      </xdr:nvPicPr>
      <xdr:blipFill>
        <a:blip xmlns:r="http://schemas.openxmlformats.org/officeDocument/2006/relationships" r:embed="rId1"/>
        <a:stretch>
          <a:fillRect/>
        </a:stretch>
      </xdr:blipFill>
      <xdr:spPr>
        <a:xfrm>
          <a:off x="71120" y="40640"/>
          <a:ext cx="782320" cy="3542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30480</xdr:colOff>
      <xdr:row>0</xdr:row>
      <xdr:rowOff>50800</xdr:rowOff>
    </xdr:from>
    <xdr:to>
      <xdr:col>3</xdr:col>
      <xdr:colOff>203200</xdr:colOff>
      <xdr:row>2</xdr:row>
      <xdr:rowOff>100258</xdr:rowOff>
    </xdr:to>
    <xdr:pic>
      <xdr:nvPicPr>
        <xdr:cNvPr id="2" name="Picture 1">
          <a:extLst>
            <a:ext uri="{FF2B5EF4-FFF2-40B4-BE49-F238E27FC236}">
              <a16:creationId xmlns:a16="http://schemas.microsoft.com/office/drawing/2014/main" id="{B5A30A00-3516-4C4C-B9AC-BC33784426A5}"/>
            </a:ext>
          </a:extLst>
        </xdr:cNvPr>
        <xdr:cNvPicPr>
          <a:picLocks noChangeAspect="1"/>
        </xdr:cNvPicPr>
      </xdr:nvPicPr>
      <xdr:blipFill>
        <a:blip xmlns:r="http://schemas.openxmlformats.org/officeDocument/2006/relationships" r:embed="rId1"/>
        <a:stretch>
          <a:fillRect/>
        </a:stretch>
      </xdr:blipFill>
      <xdr:spPr>
        <a:xfrm>
          <a:off x="71120" y="50800"/>
          <a:ext cx="782320" cy="3542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40640</xdr:colOff>
      <xdr:row>0</xdr:row>
      <xdr:rowOff>50800</xdr:rowOff>
    </xdr:from>
    <xdr:to>
      <xdr:col>3</xdr:col>
      <xdr:colOff>213360</xdr:colOff>
      <xdr:row>2</xdr:row>
      <xdr:rowOff>100258</xdr:rowOff>
    </xdr:to>
    <xdr:pic>
      <xdr:nvPicPr>
        <xdr:cNvPr id="2" name="Picture 1">
          <a:extLst>
            <a:ext uri="{FF2B5EF4-FFF2-40B4-BE49-F238E27FC236}">
              <a16:creationId xmlns:a16="http://schemas.microsoft.com/office/drawing/2014/main" id="{B788ED83-46A8-A24A-824D-4FD021AFCB29}"/>
            </a:ext>
          </a:extLst>
        </xdr:cNvPr>
        <xdr:cNvPicPr>
          <a:picLocks noChangeAspect="1"/>
        </xdr:cNvPicPr>
      </xdr:nvPicPr>
      <xdr:blipFill>
        <a:blip xmlns:r="http://schemas.openxmlformats.org/officeDocument/2006/relationships" r:embed="rId1"/>
        <a:stretch>
          <a:fillRect/>
        </a:stretch>
      </xdr:blipFill>
      <xdr:spPr>
        <a:xfrm>
          <a:off x="81280" y="50800"/>
          <a:ext cx="782320" cy="3542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40640</xdr:colOff>
      <xdr:row>0</xdr:row>
      <xdr:rowOff>50800</xdr:rowOff>
    </xdr:from>
    <xdr:to>
      <xdr:col>3</xdr:col>
      <xdr:colOff>213360</xdr:colOff>
      <xdr:row>2</xdr:row>
      <xdr:rowOff>100258</xdr:rowOff>
    </xdr:to>
    <xdr:pic>
      <xdr:nvPicPr>
        <xdr:cNvPr id="2" name="Picture 1">
          <a:extLst>
            <a:ext uri="{FF2B5EF4-FFF2-40B4-BE49-F238E27FC236}">
              <a16:creationId xmlns:a16="http://schemas.microsoft.com/office/drawing/2014/main" id="{D2023D7C-69E2-534F-AF17-FF08F2D94B3B}"/>
            </a:ext>
          </a:extLst>
        </xdr:cNvPr>
        <xdr:cNvPicPr>
          <a:picLocks noChangeAspect="1"/>
        </xdr:cNvPicPr>
      </xdr:nvPicPr>
      <xdr:blipFill>
        <a:blip xmlns:r="http://schemas.openxmlformats.org/officeDocument/2006/relationships" r:embed="rId1"/>
        <a:stretch>
          <a:fillRect/>
        </a:stretch>
      </xdr:blipFill>
      <xdr:spPr>
        <a:xfrm>
          <a:off x="81280" y="50800"/>
          <a:ext cx="782320" cy="3542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3"/>
  <sheetViews>
    <sheetView showRowColHeaders="0" tabSelected="1" zoomScale="125" workbookViewId="0">
      <selection activeCell="C41" sqref="C41"/>
    </sheetView>
  </sheetViews>
  <sheetFormatPr baseColWidth="10" defaultColWidth="0" defaultRowHeight="13" zeroHeight="1"/>
  <cols>
    <col min="1" max="6" width="10.6640625" style="7" customWidth="1"/>
    <col min="7" max="7" width="10.6640625" style="7" hidden="1" customWidth="1"/>
    <col min="8" max="8" width="0" style="7" hidden="1" customWidth="1"/>
    <col min="9" max="16384" width="0" style="7" hidden="1"/>
  </cols>
  <sheetData>
    <row r="1" spans="1:6"/>
    <row r="2" spans="1:6"/>
    <row r="3" spans="1:6"/>
    <row r="4" spans="1:6"/>
    <row r="5" spans="1:6"/>
    <row r="6" spans="1:6"/>
    <row r="7" spans="1:6"/>
    <row r="8" spans="1:6"/>
    <row r="9" spans="1:6"/>
    <row r="10" spans="1:6"/>
    <row r="11" spans="1:6"/>
    <row r="12" spans="1:6"/>
    <row r="13" spans="1:6"/>
    <row r="14" spans="1:6"/>
    <row r="15" spans="1:6">
      <c r="A15" s="103" t="s">
        <v>145</v>
      </c>
      <c r="B15" s="103"/>
      <c r="C15" s="103"/>
      <c r="D15" s="103"/>
      <c r="E15" s="103"/>
      <c r="F15" s="103"/>
    </row>
    <row r="16" spans="1:6">
      <c r="A16" s="103"/>
      <c r="B16" s="103"/>
      <c r="C16" s="103"/>
      <c r="D16" s="103"/>
      <c r="E16" s="103"/>
      <c r="F16" s="103"/>
    </row>
    <row r="17" spans="1:6"/>
    <row r="18" spans="1:6">
      <c r="A18" s="105" t="s">
        <v>143</v>
      </c>
      <c r="B18" s="106"/>
      <c r="C18" s="106"/>
      <c r="D18" s="106"/>
      <c r="E18" s="106"/>
      <c r="F18" s="106"/>
    </row>
    <row r="19" spans="1:6">
      <c r="A19" s="105" t="s">
        <v>165</v>
      </c>
      <c r="B19" s="106"/>
      <c r="C19" s="106"/>
      <c r="D19" s="106"/>
      <c r="E19" s="106"/>
      <c r="F19" s="106"/>
    </row>
    <row r="20" spans="1:6">
      <c r="B20" s="104"/>
      <c r="C20" s="104"/>
      <c r="D20" s="104"/>
      <c r="E20" s="104"/>
    </row>
    <row r="21" spans="1:6"/>
    <row r="22" spans="1:6"/>
    <row r="23" spans="1:6"/>
    <row r="24" spans="1:6">
      <c r="B24" s="104"/>
      <c r="C24" s="104"/>
      <c r="D24" s="104"/>
      <c r="E24" s="104"/>
    </row>
    <row r="25" spans="1:6"/>
    <row r="26" spans="1:6"/>
    <row r="27" spans="1:6"/>
    <row r="28" spans="1:6"/>
    <row r="29" spans="1:6"/>
    <row r="30" spans="1:6"/>
    <row r="31" spans="1:6"/>
    <row r="32" spans="1:6"/>
    <row r="33"/>
    <row r="34"/>
    <row r="35"/>
    <row r="36"/>
    <row r="37"/>
    <row r="38"/>
    <row r="39"/>
    <row r="40"/>
    <row r="41"/>
    <row r="42"/>
    <row r="43"/>
    <row r="44"/>
    <row r="45"/>
    <row r="46"/>
    <row r="47"/>
    <row r="48"/>
    <row r="49" spans="6:6"/>
    <row r="50" spans="6:6"/>
    <row r="51" spans="6:6">
      <c r="F51" s="79" t="str">
        <f>'Set-Up'!T57</f>
        <v>© Promote Golf 2025</v>
      </c>
    </row>
    <row r="52" spans="6:6">
      <c r="F52" s="78" t="str">
        <f>'Set-Up'!T58</f>
        <v>Version 1.0</v>
      </c>
    </row>
    <row r="53" spans="6:6"/>
  </sheetData>
  <sheetProtection algorithmName="SHA-512" hashValue="ECt35seKM9lhLnVNJTDFdFNObiAeYdiI5O3Gvs8e8SY3yJ/nqLQF0OkbuRDkKH5Am+9kVls6x0uzAnf1gVgSQg==" saltValue="JhDXCvirSNK71EIZH+P3vg==" spinCount="100000" sheet="1" objects="1" scenarios="1"/>
  <mergeCells count="5">
    <mergeCell ref="A15:F16"/>
    <mergeCell ref="B20:E20"/>
    <mergeCell ref="B24:E24"/>
    <mergeCell ref="A18:F18"/>
    <mergeCell ref="A19:F19"/>
  </mergeCells>
  <phoneticPr fontId="4" type="noConversion"/>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02"/>
  <sheetViews>
    <sheetView showRowColHeaders="0" zoomScale="125" workbookViewId="0">
      <pane ySplit="7" topLeftCell="A8" activePane="bottomLeft" state="frozen"/>
      <selection pane="bottomLeft" activeCell="B1" sqref="B1"/>
    </sheetView>
  </sheetViews>
  <sheetFormatPr baseColWidth="10" defaultColWidth="0" defaultRowHeight="11" zeroHeight="1"/>
  <cols>
    <col min="1" max="1" width="0.5" style="9" customWidth="1"/>
    <col min="2" max="29" width="4" style="9" customWidth="1"/>
    <col min="30" max="30" width="0.5" style="9" customWidth="1"/>
    <col min="31" max="34" width="0" style="9" hidden="1" customWidth="1"/>
    <col min="35" max="16384" width="10.6640625" style="9" hidden="1"/>
  </cols>
  <sheetData>
    <row r="1" spans="1:33" ht="13" customHeight="1">
      <c r="A1" s="12"/>
      <c r="G1" s="24"/>
      <c r="H1" s="24"/>
      <c r="I1" s="24"/>
      <c r="J1" s="24"/>
      <c r="K1" s="228" t="s">
        <v>145</v>
      </c>
      <c r="L1" s="228"/>
      <c r="M1" s="228"/>
      <c r="N1" s="228"/>
      <c r="O1" s="228"/>
      <c r="P1" s="228"/>
      <c r="Q1" s="228"/>
      <c r="R1" s="228"/>
      <c r="S1" s="228"/>
      <c r="T1" s="228"/>
      <c r="U1" s="24"/>
      <c r="V1" s="24"/>
      <c r="W1" s="24"/>
      <c r="X1" s="24"/>
      <c r="Y1" s="24"/>
      <c r="Z1" s="24"/>
      <c r="AA1" s="10"/>
      <c r="AB1" s="10"/>
      <c r="AC1" s="11" t="str">
        <f>Sep!AC1</f>
        <v>© Promote Golf 2025 - Version 1.0</v>
      </c>
    </row>
    <row r="2" spans="1:33">
      <c r="A2" s="13"/>
      <c r="G2" s="24"/>
      <c r="H2" s="24"/>
      <c r="I2" s="24"/>
      <c r="J2" s="24"/>
      <c r="K2" s="24"/>
      <c r="L2" s="24"/>
      <c r="M2" s="228" t="str">
        <f>"July "&amp;'Set-Up'!$B$12</f>
        <v xml:space="preserve">July </v>
      </c>
      <c r="N2" s="228"/>
      <c r="O2" s="228"/>
      <c r="P2" s="228"/>
      <c r="Q2" s="228"/>
      <c r="R2" s="228"/>
      <c r="S2" s="24"/>
      <c r="T2" s="24"/>
      <c r="U2" s="24"/>
      <c r="V2" s="24"/>
      <c r="W2" s="24"/>
      <c r="X2" s="24"/>
      <c r="Y2" s="24"/>
      <c r="Z2" s="24"/>
      <c r="AA2" s="232">
        <f ca="1">NOW()</f>
        <v>45933.450954513886</v>
      </c>
      <c r="AB2" s="232"/>
      <c r="AC2" s="232"/>
    </row>
    <row r="3" spans="1:33" ht="11" customHeight="1" thickBot="1">
      <c r="A3" s="13"/>
      <c r="G3" s="25"/>
      <c r="H3" s="25"/>
      <c r="I3" s="25"/>
      <c r="J3" s="25"/>
      <c r="K3" s="25"/>
      <c r="L3" s="229" t="str">
        <f>'Set-Up'!$B$8&amp;Jul!AF4&amp;'Set-Up'!$N$8</f>
        <v/>
      </c>
      <c r="M3" s="229"/>
      <c r="N3" s="229"/>
      <c r="O3" s="229"/>
      <c r="P3" s="229"/>
      <c r="Q3" s="229"/>
      <c r="R3" s="229"/>
      <c r="S3" s="229"/>
      <c r="T3" s="25"/>
      <c r="U3" s="25"/>
      <c r="V3" s="25"/>
      <c r="W3" s="25"/>
      <c r="X3" s="25"/>
      <c r="Y3" s="25"/>
      <c r="Z3" s="25"/>
      <c r="AC3" s="16" t="str">
        <f>"DATA AUDIT RESULT - "&amp;V99</f>
        <v>DATA AUDIT RESULT - PASS</v>
      </c>
    </row>
    <row r="4" spans="1:33" ht="11" customHeight="1">
      <c r="A4" s="15"/>
      <c r="B4" s="207" t="s">
        <v>137</v>
      </c>
      <c r="C4" s="208"/>
      <c r="D4" s="213" t="s">
        <v>139</v>
      </c>
      <c r="E4" s="208"/>
      <c r="F4" s="217" t="s">
        <v>138</v>
      </c>
      <c r="G4" s="217"/>
      <c r="H4" s="217"/>
      <c r="I4" s="217"/>
      <c r="J4" s="217"/>
      <c r="K4" s="218"/>
      <c r="L4" s="233" t="s">
        <v>136</v>
      </c>
      <c r="M4" s="234"/>
      <c r="N4" s="234"/>
      <c r="O4" s="234"/>
      <c r="P4" s="235"/>
      <c r="Q4" s="213" t="s">
        <v>73</v>
      </c>
      <c r="R4" s="213"/>
      <c r="S4" s="242"/>
      <c r="T4" s="213" t="s">
        <v>140</v>
      </c>
      <c r="U4" s="208"/>
      <c r="V4" s="213" t="s">
        <v>67</v>
      </c>
      <c r="W4" s="208"/>
      <c r="X4" s="213" t="s">
        <v>0</v>
      </c>
      <c r="Y4" s="208"/>
      <c r="Z4" s="213" t="s">
        <v>11</v>
      </c>
      <c r="AA4" s="208"/>
      <c r="AB4" s="213" t="s">
        <v>74</v>
      </c>
      <c r="AC4" s="242"/>
      <c r="AE4" s="8"/>
      <c r="AF4" s="8" t="str">
        <f>IF('Set-Up'!$N$8="",""," - ")</f>
        <v/>
      </c>
      <c r="AG4" s="8"/>
    </row>
    <row r="5" spans="1:33" ht="11" customHeight="1">
      <c r="A5" s="15"/>
      <c r="B5" s="209"/>
      <c r="C5" s="210"/>
      <c r="D5" s="214"/>
      <c r="E5" s="210"/>
      <c r="F5" s="219"/>
      <c r="G5" s="219"/>
      <c r="H5" s="219"/>
      <c r="I5" s="219"/>
      <c r="J5" s="219"/>
      <c r="K5" s="220"/>
      <c r="L5" s="236"/>
      <c r="M5" s="237"/>
      <c r="N5" s="237"/>
      <c r="O5" s="237"/>
      <c r="P5" s="238"/>
      <c r="Q5" s="214"/>
      <c r="R5" s="214"/>
      <c r="S5" s="243"/>
      <c r="T5" s="214"/>
      <c r="U5" s="210"/>
      <c r="V5" s="214"/>
      <c r="W5" s="210"/>
      <c r="X5" s="214"/>
      <c r="Y5" s="210"/>
      <c r="Z5" s="214"/>
      <c r="AA5" s="210"/>
      <c r="AB5" s="214"/>
      <c r="AC5" s="243"/>
      <c r="AE5" s="8"/>
      <c r="AF5" s="8"/>
      <c r="AG5" s="8"/>
    </row>
    <row r="6" spans="1:33">
      <c r="A6" s="15"/>
      <c r="B6" s="209"/>
      <c r="C6" s="210"/>
      <c r="D6" s="214"/>
      <c r="E6" s="210"/>
      <c r="F6" s="219"/>
      <c r="G6" s="219"/>
      <c r="H6" s="219"/>
      <c r="I6" s="219"/>
      <c r="J6" s="219"/>
      <c r="K6" s="220"/>
      <c r="L6" s="236"/>
      <c r="M6" s="237"/>
      <c r="N6" s="237"/>
      <c r="O6" s="237"/>
      <c r="P6" s="238"/>
      <c r="Q6" s="214"/>
      <c r="R6" s="214"/>
      <c r="S6" s="243"/>
      <c r="T6" s="214"/>
      <c r="U6" s="210"/>
      <c r="V6" s="214"/>
      <c r="W6" s="210"/>
      <c r="X6" s="214"/>
      <c r="Y6" s="210"/>
      <c r="Z6" s="214"/>
      <c r="AA6" s="210"/>
      <c r="AB6" s="214"/>
      <c r="AC6" s="243"/>
      <c r="AE6" s="8"/>
      <c r="AF6" s="8"/>
      <c r="AG6" s="8"/>
    </row>
    <row r="7" spans="1:33" ht="11" customHeight="1" thickBot="1">
      <c r="A7" s="15"/>
      <c r="B7" s="211"/>
      <c r="C7" s="212"/>
      <c r="D7" s="215"/>
      <c r="E7" s="212"/>
      <c r="F7" s="221"/>
      <c r="G7" s="221"/>
      <c r="H7" s="221"/>
      <c r="I7" s="221"/>
      <c r="J7" s="221"/>
      <c r="K7" s="222"/>
      <c r="L7" s="239"/>
      <c r="M7" s="240"/>
      <c r="N7" s="240"/>
      <c r="O7" s="240"/>
      <c r="P7" s="241"/>
      <c r="Q7" s="215"/>
      <c r="R7" s="215"/>
      <c r="S7" s="244"/>
      <c r="T7" s="215"/>
      <c r="U7" s="212"/>
      <c r="V7" s="215"/>
      <c r="W7" s="212"/>
      <c r="X7" s="215"/>
      <c r="Y7" s="212"/>
      <c r="Z7" s="215"/>
      <c r="AA7" s="212"/>
      <c r="AB7" s="215"/>
      <c r="AC7" s="244"/>
      <c r="AE7" s="8"/>
      <c r="AF7" s="8"/>
      <c r="AG7" s="8"/>
    </row>
    <row r="8" spans="1:33">
      <c r="A8" s="15"/>
      <c r="B8" s="277"/>
      <c r="C8" s="264"/>
      <c r="D8" s="265"/>
      <c r="E8" s="266"/>
      <c r="F8" s="216"/>
      <c r="G8" s="216"/>
      <c r="H8" s="216"/>
      <c r="I8" s="216"/>
      <c r="J8" s="216"/>
      <c r="K8" s="216"/>
      <c r="L8" s="230"/>
      <c r="M8" s="216"/>
      <c r="N8" s="216"/>
      <c r="O8" s="216"/>
      <c r="P8" s="216"/>
      <c r="Q8" s="257"/>
      <c r="R8" s="203"/>
      <c r="S8" s="224"/>
      <c r="T8" s="203"/>
      <c r="U8" s="204"/>
      <c r="V8" s="205"/>
      <c r="W8" s="206"/>
      <c r="X8" s="205"/>
      <c r="Y8" s="206"/>
      <c r="Z8" s="205"/>
      <c r="AA8" s="206"/>
      <c r="AB8" s="274" t="str">
        <f>IF((V8+X8+Z8)&gt;0.1,(V8+X8+Z8),"")</f>
        <v/>
      </c>
      <c r="AC8" s="275"/>
      <c r="AE8" s="8"/>
      <c r="AF8" s="8"/>
      <c r="AG8" s="8"/>
    </row>
    <row r="9" spans="1:33">
      <c r="A9" s="15"/>
      <c r="B9" s="199"/>
      <c r="C9" s="256"/>
      <c r="D9" s="201"/>
      <c r="E9" s="202"/>
      <c r="F9" s="216"/>
      <c r="G9" s="216"/>
      <c r="H9" s="216"/>
      <c r="I9" s="216"/>
      <c r="J9" s="216"/>
      <c r="K9" s="216"/>
      <c r="L9" s="230"/>
      <c r="M9" s="216"/>
      <c r="N9" s="216"/>
      <c r="O9" s="216"/>
      <c r="P9" s="216"/>
      <c r="Q9" s="257"/>
      <c r="R9" s="203"/>
      <c r="S9" s="224"/>
      <c r="T9" s="203"/>
      <c r="U9" s="204"/>
      <c r="V9" s="205"/>
      <c r="W9" s="206"/>
      <c r="X9" s="205"/>
      <c r="Y9" s="206"/>
      <c r="Z9" s="205"/>
      <c r="AA9" s="206"/>
      <c r="AB9" s="245" t="str">
        <f t="shared" ref="AB9:AB50" si="0">IF((V9+X9+Z9)&gt;0.1,(V9+X9+Z9),"")</f>
        <v/>
      </c>
      <c r="AC9" s="246"/>
      <c r="AE9" s="8"/>
      <c r="AF9" s="8"/>
      <c r="AG9" s="8"/>
    </row>
    <row r="10" spans="1:33">
      <c r="A10" s="15"/>
      <c r="B10" s="199"/>
      <c r="C10" s="256"/>
      <c r="D10" s="201"/>
      <c r="E10" s="202"/>
      <c r="F10" s="216"/>
      <c r="G10" s="216"/>
      <c r="H10" s="216"/>
      <c r="I10" s="216"/>
      <c r="J10" s="216"/>
      <c r="K10" s="216"/>
      <c r="L10" s="230"/>
      <c r="M10" s="216"/>
      <c r="N10" s="216"/>
      <c r="O10" s="216"/>
      <c r="P10" s="216"/>
      <c r="Q10" s="257"/>
      <c r="R10" s="203"/>
      <c r="S10" s="224"/>
      <c r="T10" s="203"/>
      <c r="U10" s="204"/>
      <c r="V10" s="205"/>
      <c r="W10" s="206"/>
      <c r="X10" s="205"/>
      <c r="Y10" s="206"/>
      <c r="Z10" s="205"/>
      <c r="AA10" s="206"/>
      <c r="AB10" s="245" t="str">
        <f t="shared" si="0"/>
        <v/>
      </c>
      <c r="AC10" s="246"/>
      <c r="AE10" s="8"/>
      <c r="AF10" s="8"/>
      <c r="AG10" s="8"/>
    </row>
    <row r="11" spans="1:33">
      <c r="A11" s="15"/>
      <c r="B11" s="199"/>
      <c r="C11" s="256"/>
      <c r="D11" s="201"/>
      <c r="E11" s="202"/>
      <c r="F11" s="216"/>
      <c r="G11" s="216"/>
      <c r="H11" s="216"/>
      <c r="I11" s="216"/>
      <c r="J11" s="216"/>
      <c r="K11" s="216"/>
      <c r="L11" s="230"/>
      <c r="M11" s="216"/>
      <c r="N11" s="216"/>
      <c r="O11" s="216"/>
      <c r="P11" s="216"/>
      <c r="Q11" s="257"/>
      <c r="R11" s="203"/>
      <c r="S11" s="224"/>
      <c r="T11" s="203"/>
      <c r="U11" s="204"/>
      <c r="V11" s="205"/>
      <c r="W11" s="206"/>
      <c r="X11" s="205"/>
      <c r="Y11" s="206"/>
      <c r="Z11" s="205"/>
      <c r="AA11" s="206"/>
      <c r="AB11" s="245" t="str">
        <f t="shared" si="0"/>
        <v/>
      </c>
      <c r="AC11" s="246"/>
      <c r="AE11" s="8"/>
      <c r="AF11" s="8"/>
      <c r="AG11" s="8"/>
    </row>
    <row r="12" spans="1:33">
      <c r="A12" s="15"/>
      <c r="B12" s="199"/>
      <c r="C12" s="256"/>
      <c r="D12" s="201"/>
      <c r="E12" s="202"/>
      <c r="F12" s="216"/>
      <c r="G12" s="216"/>
      <c r="H12" s="216"/>
      <c r="I12" s="216"/>
      <c r="J12" s="216"/>
      <c r="K12" s="216"/>
      <c r="L12" s="230"/>
      <c r="M12" s="216"/>
      <c r="N12" s="216"/>
      <c r="O12" s="216"/>
      <c r="P12" s="216"/>
      <c r="Q12" s="257"/>
      <c r="R12" s="203"/>
      <c r="S12" s="224"/>
      <c r="T12" s="203"/>
      <c r="U12" s="204"/>
      <c r="V12" s="205"/>
      <c r="W12" s="206"/>
      <c r="X12" s="205"/>
      <c r="Y12" s="206"/>
      <c r="Z12" s="205"/>
      <c r="AA12" s="206"/>
      <c r="AB12" s="245" t="str">
        <f t="shared" si="0"/>
        <v/>
      </c>
      <c r="AC12" s="246"/>
      <c r="AE12" s="8"/>
      <c r="AF12" s="8"/>
      <c r="AG12" s="8"/>
    </row>
    <row r="13" spans="1:33">
      <c r="A13" s="15"/>
      <c r="B13" s="199"/>
      <c r="C13" s="256"/>
      <c r="D13" s="201"/>
      <c r="E13" s="202"/>
      <c r="F13" s="216"/>
      <c r="G13" s="216"/>
      <c r="H13" s="216"/>
      <c r="I13" s="216"/>
      <c r="J13" s="216"/>
      <c r="K13" s="216"/>
      <c r="L13" s="230"/>
      <c r="M13" s="216"/>
      <c r="N13" s="216"/>
      <c r="O13" s="216"/>
      <c r="P13" s="216"/>
      <c r="Q13" s="257"/>
      <c r="R13" s="203"/>
      <c r="S13" s="224"/>
      <c r="T13" s="203"/>
      <c r="U13" s="204"/>
      <c r="V13" s="205"/>
      <c r="W13" s="206"/>
      <c r="X13" s="205"/>
      <c r="Y13" s="206"/>
      <c r="Z13" s="205"/>
      <c r="AA13" s="206"/>
      <c r="AB13" s="245" t="str">
        <f t="shared" si="0"/>
        <v/>
      </c>
      <c r="AC13" s="246"/>
      <c r="AE13" s="8"/>
      <c r="AF13" s="8"/>
      <c r="AG13" s="8"/>
    </row>
    <row r="14" spans="1:33">
      <c r="A14" s="15"/>
      <c r="B14" s="199"/>
      <c r="C14" s="256"/>
      <c r="D14" s="201"/>
      <c r="E14" s="202"/>
      <c r="F14" s="216"/>
      <c r="G14" s="216"/>
      <c r="H14" s="216"/>
      <c r="I14" s="216"/>
      <c r="J14" s="216"/>
      <c r="K14" s="216"/>
      <c r="L14" s="230"/>
      <c r="M14" s="216"/>
      <c r="N14" s="216"/>
      <c r="O14" s="216"/>
      <c r="P14" s="216"/>
      <c r="Q14" s="257"/>
      <c r="R14" s="203"/>
      <c r="S14" s="224"/>
      <c r="T14" s="203"/>
      <c r="U14" s="204"/>
      <c r="V14" s="205"/>
      <c r="W14" s="206"/>
      <c r="X14" s="205"/>
      <c r="Y14" s="206"/>
      <c r="Z14" s="205"/>
      <c r="AA14" s="206"/>
      <c r="AB14" s="245" t="str">
        <f t="shared" si="0"/>
        <v/>
      </c>
      <c r="AC14" s="246"/>
      <c r="AE14" s="8"/>
      <c r="AF14" s="8"/>
      <c r="AG14" s="8"/>
    </row>
    <row r="15" spans="1:33">
      <c r="A15" s="15"/>
      <c r="B15" s="199"/>
      <c r="C15" s="256"/>
      <c r="D15" s="201"/>
      <c r="E15" s="202"/>
      <c r="F15" s="216"/>
      <c r="G15" s="216"/>
      <c r="H15" s="216"/>
      <c r="I15" s="216"/>
      <c r="J15" s="216"/>
      <c r="K15" s="216"/>
      <c r="L15" s="230"/>
      <c r="M15" s="216"/>
      <c r="N15" s="216"/>
      <c r="O15" s="216"/>
      <c r="P15" s="216"/>
      <c r="Q15" s="257"/>
      <c r="R15" s="203"/>
      <c r="S15" s="224"/>
      <c r="T15" s="203"/>
      <c r="U15" s="204"/>
      <c r="V15" s="205"/>
      <c r="W15" s="206"/>
      <c r="X15" s="205"/>
      <c r="Y15" s="206"/>
      <c r="Z15" s="205"/>
      <c r="AA15" s="206"/>
      <c r="AB15" s="245" t="str">
        <f t="shared" si="0"/>
        <v/>
      </c>
      <c r="AC15" s="246"/>
      <c r="AE15" s="8"/>
      <c r="AF15" s="8"/>
      <c r="AG15" s="8"/>
    </row>
    <row r="16" spans="1:33">
      <c r="A16" s="15"/>
      <c r="B16" s="199"/>
      <c r="C16" s="256"/>
      <c r="D16" s="201"/>
      <c r="E16" s="202"/>
      <c r="F16" s="216"/>
      <c r="G16" s="216"/>
      <c r="H16" s="216"/>
      <c r="I16" s="216"/>
      <c r="J16" s="216"/>
      <c r="K16" s="216"/>
      <c r="L16" s="230"/>
      <c r="M16" s="216"/>
      <c r="N16" s="216"/>
      <c r="O16" s="216"/>
      <c r="P16" s="216"/>
      <c r="Q16" s="257"/>
      <c r="R16" s="203"/>
      <c r="S16" s="224"/>
      <c r="T16" s="203"/>
      <c r="U16" s="204"/>
      <c r="V16" s="205"/>
      <c r="W16" s="206"/>
      <c r="X16" s="205"/>
      <c r="Y16" s="206"/>
      <c r="Z16" s="205"/>
      <c r="AA16" s="206"/>
      <c r="AB16" s="245" t="str">
        <f t="shared" si="0"/>
        <v/>
      </c>
      <c r="AC16" s="246"/>
      <c r="AE16" s="8"/>
      <c r="AF16" s="8"/>
      <c r="AG16" s="8"/>
    </row>
    <row r="17" spans="1:33">
      <c r="A17" s="15"/>
      <c r="B17" s="199"/>
      <c r="C17" s="256"/>
      <c r="D17" s="201"/>
      <c r="E17" s="202"/>
      <c r="F17" s="216"/>
      <c r="G17" s="216"/>
      <c r="H17" s="216"/>
      <c r="I17" s="216"/>
      <c r="J17" s="216"/>
      <c r="K17" s="216"/>
      <c r="L17" s="230"/>
      <c r="M17" s="216"/>
      <c r="N17" s="216"/>
      <c r="O17" s="216"/>
      <c r="P17" s="216"/>
      <c r="Q17" s="257"/>
      <c r="R17" s="203"/>
      <c r="S17" s="224"/>
      <c r="T17" s="203"/>
      <c r="U17" s="204"/>
      <c r="V17" s="205"/>
      <c r="W17" s="206"/>
      <c r="X17" s="205"/>
      <c r="Y17" s="206"/>
      <c r="Z17" s="205"/>
      <c r="AA17" s="206"/>
      <c r="AB17" s="245" t="str">
        <f t="shared" si="0"/>
        <v/>
      </c>
      <c r="AC17" s="246"/>
      <c r="AE17" s="8"/>
      <c r="AF17" s="8"/>
      <c r="AG17" s="8"/>
    </row>
    <row r="18" spans="1:33">
      <c r="A18" s="15"/>
      <c r="B18" s="199"/>
      <c r="C18" s="256"/>
      <c r="D18" s="201"/>
      <c r="E18" s="202"/>
      <c r="F18" s="216"/>
      <c r="G18" s="216"/>
      <c r="H18" s="216"/>
      <c r="I18" s="216"/>
      <c r="J18" s="216"/>
      <c r="K18" s="216"/>
      <c r="L18" s="230"/>
      <c r="M18" s="216"/>
      <c r="N18" s="216"/>
      <c r="O18" s="216"/>
      <c r="P18" s="216"/>
      <c r="Q18" s="257"/>
      <c r="R18" s="203"/>
      <c r="S18" s="224"/>
      <c r="T18" s="203"/>
      <c r="U18" s="204"/>
      <c r="V18" s="205"/>
      <c r="W18" s="206"/>
      <c r="X18" s="205"/>
      <c r="Y18" s="206"/>
      <c r="Z18" s="205"/>
      <c r="AA18" s="206"/>
      <c r="AB18" s="245" t="str">
        <f t="shared" si="0"/>
        <v/>
      </c>
      <c r="AC18" s="246"/>
      <c r="AE18" s="8"/>
      <c r="AF18" s="8"/>
      <c r="AG18" s="8"/>
    </row>
    <row r="19" spans="1:33">
      <c r="A19" s="15"/>
      <c r="B19" s="199"/>
      <c r="C19" s="256"/>
      <c r="D19" s="201"/>
      <c r="E19" s="202"/>
      <c r="F19" s="216"/>
      <c r="G19" s="216"/>
      <c r="H19" s="216"/>
      <c r="I19" s="216"/>
      <c r="J19" s="216"/>
      <c r="K19" s="216"/>
      <c r="L19" s="230"/>
      <c r="M19" s="216"/>
      <c r="N19" s="216"/>
      <c r="O19" s="216"/>
      <c r="P19" s="216"/>
      <c r="Q19" s="257"/>
      <c r="R19" s="203"/>
      <c r="S19" s="224"/>
      <c r="T19" s="203"/>
      <c r="U19" s="204"/>
      <c r="V19" s="205"/>
      <c r="W19" s="206"/>
      <c r="X19" s="205"/>
      <c r="Y19" s="206"/>
      <c r="Z19" s="205"/>
      <c r="AA19" s="206"/>
      <c r="AB19" s="245" t="str">
        <f t="shared" si="0"/>
        <v/>
      </c>
      <c r="AC19" s="246"/>
      <c r="AE19" s="8"/>
      <c r="AF19" s="8"/>
      <c r="AG19" s="8"/>
    </row>
    <row r="20" spans="1:33">
      <c r="A20" s="15"/>
      <c r="B20" s="199"/>
      <c r="C20" s="256"/>
      <c r="D20" s="201"/>
      <c r="E20" s="202"/>
      <c r="F20" s="216"/>
      <c r="G20" s="216"/>
      <c r="H20" s="216"/>
      <c r="I20" s="216"/>
      <c r="J20" s="216"/>
      <c r="K20" s="216"/>
      <c r="L20" s="230"/>
      <c r="M20" s="216"/>
      <c r="N20" s="216"/>
      <c r="O20" s="216"/>
      <c r="P20" s="216"/>
      <c r="Q20" s="257"/>
      <c r="R20" s="203"/>
      <c r="S20" s="224"/>
      <c r="T20" s="203"/>
      <c r="U20" s="204"/>
      <c r="V20" s="205"/>
      <c r="W20" s="206"/>
      <c r="X20" s="205"/>
      <c r="Y20" s="206"/>
      <c r="Z20" s="205"/>
      <c r="AA20" s="206"/>
      <c r="AB20" s="245" t="str">
        <f t="shared" si="0"/>
        <v/>
      </c>
      <c r="AC20" s="246"/>
      <c r="AE20" s="8"/>
      <c r="AF20" s="8"/>
      <c r="AG20" s="8"/>
    </row>
    <row r="21" spans="1:33">
      <c r="A21" s="15"/>
      <c r="B21" s="199"/>
      <c r="C21" s="256"/>
      <c r="D21" s="201"/>
      <c r="E21" s="202"/>
      <c r="F21" s="216"/>
      <c r="G21" s="216"/>
      <c r="H21" s="216"/>
      <c r="I21" s="216"/>
      <c r="J21" s="216"/>
      <c r="K21" s="216"/>
      <c r="L21" s="230"/>
      <c r="M21" s="216"/>
      <c r="N21" s="216"/>
      <c r="O21" s="216"/>
      <c r="P21" s="216"/>
      <c r="Q21" s="257"/>
      <c r="R21" s="203"/>
      <c r="S21" s="224"/>
      <c r="T21" s="203"/>
      <c r="U21" s="204"/>
      <c r="V21" s="205"/>
      <c r="W21" s="206"/>
      <c r="X21" s="205"/>
      <c r="Y21" s="206"/>
      <c r="Z21" s="205"/>
      <c r="AA21" s="206"/>
      <c r="AB21" s="245" t="str">
        <f t="shared" si="0"/>
        <v/>
      </c>
      <c r="AC21" s="246"/>
      <c r="AE21" s="8"/>
      <c r="AF21" s="8"/>
      <c r="AG21" s="8"/>
    </row>
    <row r="22" spans="1:33">
      <c r="A22" s="15"/>
      <c r="B22" s="199"/>
      <c r="C22" s="256"/>
      <c r="D22" s="201"/>
      <c r="E22" s="202"/>
      <c r="F22" s="216"/>
      <c r="G22" s="216"/>
      <c r="H22" s="216"/>
      <c r="I22" s="216"/>
      <c r="J22" s="216"/>
      <c r="K22" s="216"/>
      <c r="L22" s="230"/>
      <c r="M22" s="216"/>
      <c r="N22" s="216"/>
      <c r="O22" s="216"/>
      <c r="P22" s="216"/>
      <c r="Q22" s="257"/>
      <c r="R22" s="203"/>
      <c r="S22" s="224"/>
      <c r="T22" s="203"/>
      <c r="U22" s="204"/>
      <c r="V22" s="205"/>
      <c r="W22" s="206"/>
      <c r="X22" s="205"/>
      <c r="Y22" s="206"/>
      <c r="Z22" s="205"/>
      <c r="AA22" s="206"/>
      <c r="AB22" s="245" t="str">
        <f t="shared" si="0"/>
        <v/>
      </c>
      <c r="AC22" s="246"/>
      <c r="AE22" s="8"/>
      <c r="AF22" s="8"/>
      <c r="AG22" s="8"/>
    </row>
    <row r="23" spans="1:33">
      <c r="A23" s="15"/>
      <c r="B23" s="199"/>
      <c r="C23" s="256"/>
      <c r="D23" s="201"/>
      <c r="E23" s="202"/>
      <c r="F23" s="216"/>
      <c r="G23" s="216"/>
      <c r="H23" s="216"/>
      <c r="I23" s="216"/>
      <c r="J23" s="216"/>
      <c r="K23" s="216"/>
      <c r="L23" s="230"/>
      <c r="M23" s="216"/>
      <c r="N23" s="216"/>
      <c r="O23" s="216"/>
      <c r="P23" s="216"/>
      <c r="Q23" s="257"/>
      <c r="R23" s="203"/>
      <c r="S23" s="224"/>
      <c r="T23" s="203"/>
      <c r="U23" s="204"/>
      <c r="V23" s="205"/>
      <c r="W23" s="206"/>
      <c r="X23" s="205"/>
      <c r="Y23" s="206"/>
      <c r="Z23" s="205"/>
      <c r="AA23" s="206"/>
      <c r="AB23" s="245" t="str">
        <f t="shared" si="0"/>
        <v/>
      </c>
      <c r="AC23" s="246"/>
      <c r="AE23" s="8"/>
      <c r="AF23" s="8"/>
      <c r="AG23" s="8"/>
    </row>
    <row r="24" spans="1:33">
      <c r="A24" s="15"/>
      <c r="B24" s="199"/>
      <c r="C24" s="256"/>
      <c r="D24" s="201"/>
      <c r="E24" s="202"/>
      <c r="F24" s="216"/>
      <c r="G24" s="216"/>
      <c r="H24" s="216"/>
      <c r="I24" s="216"/>
      <c r="J24" s="216"/>
      <c r="K24" s="216"/>
      <c r="L24" s="230"/>
      <c r="M24" s="216"/>
      <c r="N24" s="216"/>
      <c r="O24" s="216"/>
      <c r="P24" s="216"/>
      <c r="Q24" s="257"/>
      <c r="R24" s="203"/>
      <c r="S24" s="224"/>
      <c r="T24" s="203"/>
      <c r="U24" s="204"/>
      <c r="V24" s="205"/>
      <c r="W24" s="206"/>
      <c r="X24" s="205"/>
      <c r="Y24" s="206"/>
      <c r="Z24" s="205"/>
      <c r="AA24" s="206"/>
      <c r="AB24" s="245" t="str">
        <f t="shared" si="0"/>
        <v/>
      </c>
      <c r="AC24" s="246"/>
      <c r="AE24" s="8"/>
      <c r="AF24" s="8"/>
      <c r="AG24" s="8"/>
    </row>
    <row r="25" spans="1:33">
      <c r="A25" s="15"/>
      <c r="B25" s="199"/>
      <c r="C25" s="256"/>
      <c r="D25" s="201"/>
      <c r="E25" s="202"/>
      <c r="F25" s="216"/>
      <c r="G25" s="216"/>
      <c r="H25" s="216"/>
      <c r="I25" s="216"/>
      <c r="J25" s="216"/>
      <c r="K25" s="216"/>
      <c r="L25" s="230"/>
      <c r="M25" s="216"/>
      <c r="N25" s="216"/>
      <c r="O25" s="216"/>
      <c r="P25" s="216"/>
      <c r="Q25" s="257"/>
      <c r="R25" s="203"/>
      <c r="S25" s="224"/>
      <c r="T25" s="203"/>
      <c r="U25" s="204"/>
      <c r="V25" s="205"/>
      <c r="W25" s="206"/>
      <c r="X25" s="205"/>
      <c r="Y25" s="206"/>
      <c r="Z25" s="205"/>
      <c r="AA25" s="206"/>
      <c r="AB25" s="245" t="str">
        <f t="shared" si="0"/>
        <v/>
      </c>
      <c r="AC25" s="246"/>
      <c r="AE25" s="8"/>
      <c r="AF25" s="8"/>
      <c r="AG25" s="8"/>
    </row>
    <row r="26" spans="1:33">
      <c r="A26" s="15"/>
      <c r="B26" s="199"/>
      <c r="C26" s="256"/>
      <c r="D26" s="201"/>
      <c r="E26" s="202"/>
      <c r="F26" s="216"/>
      <c r="G26" s="216"/>
      <c r="H26" s="216"/>
      <c r="I26" s="216"/>
      <c r="J26" s="216"/>
      <c r="K26" s="216"/>
      <c r="L26" s="230"/>
      <c r="M26" s="216"/>
      <c r="N26" s="216"/>
      <c r="O26" s="216"/>
      <c r="P26" s="216"/>
      <c r="Q26" s="257"/>
      <c r="R26" s="203"/>
      <c r="S26" s="224"/>
      <c r="T26" s="203"/>
      <c r="U26" s="204"/>
      <c r="V26" s="205"/>
      <c r="W26" s="206"/>
      <c r="X26" s="205"/>
      <c r="Y26" s="206"/>
      <c r="Z26" s="205"/>
      <c r="AA26" s="206"/>
      <c r="AB26" s="245" t="str">
        <f t="shared" si="0"/>
        <v/>
      </c>
      <c r="AC26" s="246"/>
      <c r="AE26" s="8"/>
      <c r="AF26" s="8"/>
      <c r="AG26" s="8"/>
    </row>
    <row r="27" spans="1:33">
      <c r="A27" s="15"/>
      <c r="B27" s="199"/>
      <c r="C27" s="256"/>
      <c r="D27" s="201"/>
      <c r="E27" s="202"/>
      <c r="F27" s="216"/>
      <c r="G27" s="216"/>
      <c r="H27" s="216"/>
      <c r="I27" s="216"/>
      <c r="J27" s="216"/>
      <c r="K27" s="216"/>
      <c r="L27" s="230"/>
      <c r="M27" s="216"/>
      <c r="N27" s="216"/>
      <c r="O27" s="216"/>
      <c r="P27" s="216"/>
      <c r="Q27" s="257"/>
      <c r="R27" s="203"/>
      <c r="S27" s="224"/>
      <c r="T27" s="203"/>
      <c r="U27" s="204"/>
      <c r="V27" s="205"/>
      <c r="W27" s="206"/>
      <c r="X27" s="205"/>
      <c r="Y27" s="206"/>
      <c r="Z27" s="205"/>
      <c r="AA27" s="206"/>
      <c r="AB27" s="245" t="str">
        <f t="shared" si="0"/>
        <v/>
      </c>
      <c r="AC27" s="246"/>
      <c r="AE27" s="8"/>
      <c r="AF27" s="8"/>
      <c r="AG27" s="8"/>
    </row>
    <row r="28" spans="1:33">
      <c r="A28" s="15"/>
      <c r="B28" s="199"/>
      <c r="C28" s="256"/>
      <c r="D28" s="201"/>
      <c r="E28" s="202"/>
      <c r="F28" s="216"/>
      <c r="G28" s="216"/>
      <c r="H28" s="216"/>
      <c r="I28" s="216"/>
      <c r="J28" s="216"/>
      <c r="K28" s="216"/>
      <c r="L28" s="230"/>
      <c r="M28" s="216"/>
      <c r="N28" s="216"/>
      <c r="O28" s="216"/>
      <c r="P28" s="216"/>
      <c r="Q28" s="257"/>
      <c r="R28" s="203"/>
      <c r="S28" s="224"/>
      <c r="T28" s="203"/>
      <c r="U28" s="204"/>
      <c r="V28" s="205"/>
      <c r="W28" s="206"/>
      <c r="X28" s="205"/>
      <c r="Y28" s="206"/>
      <c r="Z28" s="205"/>
      <c r="AA28" s="206"/>
      <c r="AB28" s="245" t="str">
        <f t="shared" si="0"/>
        <v/>
      </c>
      <c r="AC28" s="246"/>
      <c r="AE28" s="8"/>
      <c r="AF28" s="8"/>
      <c r="AG28" s="8"/>
    </row>
    <row r="29" spans="1:33">
      <c r="A29" s="15"/>
      <c r="B29" s="199"/>
      <c r="C29" s="256"/>
      <c r="D29" s="201"/>
      <c r="E29" s="202"/>
      <c r="F29" s="216"/>
      <c r="G29" s="216"/>
      <c r="H29" s="216"/>
      <c r="I29" s="216"/>
      <c r="J29" s="216"/>
      <c r="K29" s="216"/>
      <c r="L29" s="230"/>
      <c r="M29" s="216"/>
      <c r="N29" s="216"/>
      <c r="O29" s="216"/>
      <c r="P29" s="216"/>
      <c r="Q29" s="257"/>
      <c r="R29" s="203"/>
      <c r="S29" s="224"/>
      <c r="T29" s="203"/>
      <c r="U29" s="204"/>
      <c r="V29" s="205"/>
      <c r="W29" s="206"/>
      <c r="X29" s="205"/>
      <c r="Y29" s="206"/>
      <c r="Z29" s="205"/>
      <c r="AA29" s="206"/>
      <c r="AB29" s="245" t="str">
        <f t="shared" si="0"/>
        <v/>
      </c>
      <c r="AC29" s="246"/>
      <c r="AE29" s="8"/>
      <c r="AF29" s="8"/>
      <c r="AG29" s="8"/>
    </row>
    <row r="30" spans="1:33">
      <c r="A30" s="15"/>
      <c r="B30" s="199"/>
      <c r="C30" s="256"/>
      <c r="D30" s="201"/>
      <c r="E30" s="202"/>
      <c r="F30" s="216"/>
      <c r="G30" s="216"/>
      <c r="H30" s="216"/>
      <c r="I30" s="216"/>
      <c r="J30" s="216"/>
      <c r="K30" s="216"/>
      <c r="L30" s="230"/>
      <c r="M30" s="216"/>
      <c r="N30" s="216"/>
      <c r="O30" s="216"/>
      <c r="P30" s="216"/>
      <c r="Q30" s="257"/>
      <c r="R30" s="203"/>
      <c r="S30" s="224"/>
      <c r="T30" s="203"/>
      <c r="U30" s="204"/>
      <c r="V30" s="205"/>
      <c r="W30" s="206"/>
      <c r="X30" s="205"/>
      <c r="Y30" s="206"/>
      <c r="Z30" s="205"/>
      <c r="AA30" s="206"/>
      <c r="AB30" s="245" t="str">
        <f t="shared" si="0"/>
        <v/>
      </c>
      <c r="AC30" s="246"/>
      <c r="AE30" s="8"/>
      <c r="AF30" s="8"/>
      <c r="AG30" s="8"/>
    </row>
    <row r="31" spans="1:33">
      <c r="A31" s="15"/>
      <c r="B31" s="199"/>
      <c r="C31" s="256"/>
      <c r="D31" s="201"/>
      <c r="E31" s="202"/>
      <c r="F31" s="216"/>
      <c r="G31" s="216"/>
      <c r="H31" s="216"/>
      <c r="I31" s="216"/>
      <c r="J31" s="216"/>
      <c r="K31" s="216"/>
      <c r="L31" s="230"/>
      <c r="M31" s="216"/>
      <c r="N31" s="216"/>
      <c r="O31" s="216"/>
      <c r="P31" s="216"/>
      <c r="Q31" s="257"/>
      <c r="R31" s="203"/>
      <c r="S31" s="224"/>
      <c r="T31" s="203"/>
      <c r="U31" s="204"/>
      <c r="V31" s="205"/>
      <c r="W31" s="206"/>
      <c r="X31" s="205"/>
      <c r="Y31" s="206"/>
      <c r="Z31" s="205"/>
      <c r="AA31" s="206"/>
      <c r="AB31" s="245" t="str">
        <f t="shared" si="0"/>
        <v/>
      </c>
      <c r="AC31" s="246"/>
      <c r="AE31" s="8"/>
      <c r="AF31" s="8"/>
      <c r="AG31" s="8"/>
    </row>
    <row r="32" spans="1:33">
      <c r="A32" s="15"/>
      <c r="B32" s="199"/>
      <c r="C32" s="256"/>
      <c r="D32" s="201"/>
      <c r="E32" s="202"/>
      <c r="F32" s="216"/>
      <c r="G32" s="216"/>
      <c r="H32" s="216"/>
      <c r="I32" s="216"/>
      <c r="J32" s="216"/>
      <c r="K32" s="216"/>
      <c r="L32" s="230"/>
      <c r="M32" s="216"/>
      <c r="N32" s="216"/>
      <c r="O32" s="216"/>
      <c r="P32" s="216"/>
      <c r="Q32" s="257"/>
      <c r="R32" s="203"/>
      <c r="S32" s="224"/>
      <c r="T32" s="203"/>
      <c r="U32" s="204"/>
      <c r="V32" s="205"/>
      <c r="W32" s="206"/>
      <c r="X32" s="205"/>
      <c r="Y32" s="206"/>
      <c r="Z32" s="205"/>
      <c r="AA32" s="206"/>
      <c r="AB32" s="245" t="str">
        <f t="shared" si="0"/>
        <v/>
      </c>
      <c r="AC32" s="246"/>
      <c r="AE32" s="8"/>
      <c r="AF32" s="8"/>
      <c r="AG32" s="8"/>
    </row>
    <row r="33" spans="1:33">
      <c r="A33" s="15"/>
      <c r="B33" s="199"/>
      <c r="C33" s="256"/>
      <c r="D33" s="201"/>
      <c r="E33" s="202"/>
      <c r="F33" s="216"/>
      <c r="G33" s="216"/>
      <c r="H33" s="216"/>
      <c r="I33" s="216"/>
      <c r="J33" s="216"/>
      <c r="K33" s="216"/>
      <c r="L33" s="230"/>
      <c r="M33" s="216"/>
      <c r="N33" s="216"/>
      <c r="O33" s="216"/>
      <c r="P33" s="216"/>
      <c r="Q33" s="257"/>
      <c r="R33" s="203"/>
      <c r="S33" s="224"/>
      <c r="T33" s="203"/>
      <c r="U33" s="204"/>
      <c r="V33" s="205"/>
      <c r="W33" s="206"/>
      <c r="X33" s="205"/>
      <c r="Y33" s="206"/>
      <c r="Z33" s="205"/>
      <c r="AA33" s="206"/>
      <c r="AB33" s="245" t="str">
        <f t="shared" si="0"/>
        <v/>
      </c>
      <c r="AC33" s="246"/>
      <c r="AE33" s="8"/>
      <c r="AF33" s="8"/>
      <c r="AG33" s="8"/>
    </row>
    <row r="34" spans="1:33">
      <c r="A34" s="15"/>
      <c r="B34" s="199"/>
      <c r="C34" s="256"/>
      <c r="D34" s="201"/>
      <c r="E34" s="202"/>
      <c r="F34" s="216"/>
      <c r="G34" s="216"/>
      <c r="H34" s="216"/>
      <c r="I34" s="216"/>
      <c r="J34" s="216"/>
      <c r="K34" s="216"/>
      <c r="L34" s="230"/>
      <c r="M34" s="216"/>
      <c r="N34" s="216"/>
      <c r="O34" s="216"/>
      <c r="P34" s="216"/>
      <c r="Q34" s="257"/>
      <c r="R34" s="203"/>
      <c r="S34" s="224"/>
      <c r="T34" s="203"/>
      <c r="U34" s="204"/>
      <c r="V34" s="205"/>
      <c r="W34" s="206"/>
      <c r="X34" s="205"/>
      <c r="Y34" s="206"/>
      <c r="Z34" s="205"/>
      <c r="AA34" s="206"/>
      <c r="AB34" s="245" t="str">
        <f t="shared" si="0"/>
        <v/>
      </c>
      <c r="AC34" s="246"/>
      <c r="AE34" s="8"/>
      <c r="AF34" s="8"/>
      <c r="AG34" s="8"/>
    </row>
    <row r="35" spans="1:33">
      <c r="A35" s="15"/>
      <c r="B35" s="199"/>
      <c r="C35" s="256"/>
      <c r="D35" s="201"/>
      <c r="E35" s="202"/>
      <c r="F35" s="216"/>
      <c r="G35" s="216"/>
      <c r="H35" s="216"/>
      <c r="I35" s="216"/>
      <c r="J35" s="216"/>
      <c r="K35" s="216"/>
      <c r="L35" s="230"/>
      <c r="M35" s="216"/>
      <c r="N35" s="216"/>
      <c r="O35" s="216"/>
      <c r="P35" s="216"/>
      <c r="Q35" s="257"/>
      <c r="R35" s="203"/>
      <c r="S35" s="224"/>
      <c r="T35" s="203"/>
      <c r="U35" s="204"/>
      <c r="V35" s="205"/>
      <c r="W35" s="206"/>
      <c r="X35" s="205"/>
      <c r="Y35" s="206"/>
      <c r="Z35" s="205"/>
      <c r="AA35" s="206"/>
      <c r="AB35" s="245" t="str">
        <f t="shared" si="0"/>
        <v/>
      </c>
      <c r="AC35" s="246"/>
      <c r="AE35" s="8"/>
      <c r="AF35" s="8"/>
      <c r="AG35" s="8"/>
    </row>
    <row r="36" spans="1:33">
      <c r="A36" s="15"/>
      <c r="B36" s="199"/>
      <c r="C36" s="256"/>
      <c r="D36" s="201"/>
      <c r="E36" s="202"/>
      <c r="F36" s="216"/>
      <c r="G36" s="216"/>
      <c r="H36" s="216"/>
      <c r="I36" s="216"/>
      <c r="J36" s="216"/>
      <c r="K36" s="216"/>
      <c r="L36" s="230"/>
      <c r="M36" s="216"/>
      <c r="N36" s="216"/>
      <c r="O36" s="216"/>
      <c r="P36" s="216"/>
      <c r="Q36" s="257"/>
      <c r="R36" s="203"/>
      <c r="S36" s="224"/>
      <c r="T36" s="203"/>
      <c r="U36" s="204"/>
      <c r="V36" s="205"/>
      <c r="W36" s="206"/>
      <c r="X36" s="205"/>
      <c r="Y36" s="206"/>
      <c r="Z36" s="205"/>
      <c r="AA36" s="206"/>
      <c r="AB36" s="245" t="str">
        <f t="shared" si="0"/>
        <v/>
      </c>
      <c r="AC36" s="246"/>
      <c r="AE36" s="8"/>
      <c r="AF36" s="8"/>
      <c r="AG36" s="8"/>
    </row>
    <row r="37" spans="1:33">
      <c r="A37" s="15"/>
      <c r="B37" s="199"/>
      <c r="C37" s="256"/>
      <c r="D37" s="201"/>
      <c r="E37" s="202"/>
      <c r="F37" s="216"/>
      <c r="G37" s="216"/>
      <c r="H37" s="216"/>
      <c r="I37" s="216"/>
      <c r="J37" s="216"/>
      <c r="K37" s="216"/>
      <c r="L37" s="230"/>
      <c r="M37" s="216"/>
      <c r="N37" s="216"/>
      <c r="O37" s="216"/>
      <c r="P37" s="216"/>
      <c r="Q37" s="257"/>
      <c r="R37" s="203"/>
      <c r="S37" s="224"/>
      <c r="T37" s="203"/>
      <c r="U37" s="204"/>
      <c r="V37" s="205"/>
      <c r="W37" s="206"/>
      <c r="X37" s="205"/>
      <c r="Y37" s="206"/>
      <c r="Z37" s="205"/>
      <c r="AA37" s="206"/>
      <c r="AB37" s="245" t="str">
        <f t="shared" si="0"/>
        <v/>
      </c>
      <c r="AC37" s="246"/>
      <c r="AE37" s="8"/>
      <c r="AF37" s="8"/>
      <c r="AG37" s="8"/>
    </row>
    <row r="38" spans="1:33">
      <c r="A38" s="15"/>
      <c r="B38" s="199"/>
      <c r="C38" s="256"/>
      <c r="D38" s="201"/>
      <c r="E38" s="202"/>
      <c r="F38" s="216"/>
      <c r="G38" s="216"/>
      <c r="H38" s="216"/>
      <c r="I38" s="216"/>
      <c r="J38" s="216"/>
      <c r="K38" s="216"/>
      <c r="L38" s="230"/>
      <c r="M38" s="216"/>
      <c r="N38" s="216"/>
      <c r="O38" s="216"/>
      <c r="P38" s="216"/>
      <c r="Q38" s="257"/>
      <c r="R38" s="203"/>
      <c r="S38" s="224"/>
      <c r="T38" s="203"/>
      <c r="U38" s="204"/>
      <c r="V38" s="205"/>
      <c r="W38" s="206"/>
      <c r="X38" s="205"/>
      <c r="Y38" s="206"/>
      <c r="Z38" s="205"/>
      <c r="AA38" s="206"/>
      <c r="AB38" s="245" t="str">
        <f t="shared" si="0"/>
        <v/>
      </c>
      <c r="AC38" s="246"/>
      <c r="AE38" s="8"/>
      <c r="AF38" s="8"/>
      <c r="AG38" s="8"/>
    </row>
    <row r="39" spans="1:33">
      <c r="A39" s="15"/>
      <c r="B39" s="199"/>
      <c r="C39" s="256"/>
      <c r="D39" s="201"/>
      <c r="E39" s="202"/>
      <c r="F39" s="216"/>
      <c r="G39" s="216"/>
      <c r="H39" s="216"/>
      <c r="I39" s="216"/>
      <c r="J39" s="216"/>
      <c r="K39" s="216"/>
      <c r="L39" s="230"/>
      <c r="M39" s="216"/>
      <c r="N39" s="216"/>
      <c r="O39" s="216"/>
      <c r="P39" s="216"/>
      <c r="Q39" s="257"/>
      <c r="R39" s="203"/>
      <c r="S39" s="224"/>
      <c r="T39" s="203"/>
      <c r="U39" s="204"/>
      <c r="V39" s="205"/>
      <c r="W39" s="206"/>
      <c r="X39" s="205"/>
      <c r="Y39" s="206"/>
      <c r="Z39" s="205"/>
      <c r="AA39" s="206"/>
      <c r="AB39" s="245" t="str">
        <f t="shared" si="0"/>
        <v/>
      </c>
      <c r="AC39" s="246"/>
      <c r="AE39" s="8"/>
      <c r="AF39" s="8"/>
      <c r="AG39" s="8"/>
    </row>
    <row r="40" spans="1:33">
      <c r="A40" s="15"/>
      <c r="B40" s="199"/>
      <c r="C40" s="256"/>
      <c r="D40" s="201"/>
      <c r="E40" s="202"/>
      <c r="F40" s="216"/>
      <c r="G40" s="216"/>
      <c r="H40" s="216"/>
      <c r="I40" s="216"/>
      <c r="J40" s="216"/>
      <c r="K40" s="216"/>
      <c r="L40" s="230"/>
      <c r="M40" s="216"/>
      <c r="N40" s="216"/>
      <c r="O40" s="216"/>
      <c r="P40" s="216"/>
      <c r="Q40" s="257"/>
      <c r="R40" s="203"/>
      <c r="S40" s="224"/>
      <c r="T40" s="203"/>
      <c r="U40" s="204"/>
      <c r="V40" s="205"/>
      <c r="W40" s="206"/>
      <c r="X40" s="205"/>
      <c r="Y40" s="206"/>
      <c r="Z40" s="205"/>
      <c r="AA40" s="206"/>
      <c r="AB40" s="245" t="str">
        <f t="shared" si="0"/>
        <v/>
      </c>
      <c r="AC40" s="246"/>
      <c r="AE40" s="8"/>
      <c r="AF40" s="8"/>
      <c r="AG40" s="8"/>
    </row>
    <row r="41" spans="1:33">
      <c r="A41" s="15"/>
      <c r="B41" s="199"/>
      <c r="C41" s="256"/>
      <c r="D41" s="201"/>
      <c r="E41" s="202"/>
      <c r="F41" s="216"/>
      <c r="G41" s="216"/>
      <c r="H41" s="216"/>
      <c r="I41" s="216"/>
      <c r="J41" s="216"/>
      <c r="K41" s="216"/>
      <c r="L41" s="230"/>
      <c r="M41" s="216"/>
      <c r="N41" s="216"/>
      <c r="O41" s="216"/>
      <c r="P41" s="216"/>
      <c r="Q41" s="257"/>
      <c r="R41" s="203"/>
      <c r="S41" s="224"/>
      <c r="T41" s="203"/>
      <c r="U41" s="204"/>
      <c r="V41" s="205"/>
      <c r="W41" s="206"/>
      <c r="X41" s="205"/>
      <c r="Y41" s="206"/>
      <c r="Z41" s="205"/>
      <c r="AA41" s="206"/>
      <c r="AB41" s="245" t="str">
        <f t="shared" si="0"/>
        <v/>
      </c>
      <c r="AC41" s="246"/>
      <c r="AE41" s="8"/>
      <c r="AF41" s="8"/>
      <c r="AG41" s="8"/>
    </row>
    <row r="42" spans="1:33">
      <c r="A42" s="15"/>
      <c r="B42" s="199"/>
      <c r="C42" s="256"/>
      <c r="D42" s="201"/>
      <c r="E42" s="202"/>
      <c r="F42" s="216"/>
      <c r="G42" s="216"/>
      <c r="H42" s="216"/>
      <c r="I42" s="216"/>
      <c r="J42" s="216"/>
      <c r="K42" s="216"/>
      <c r="L42" s="230"/>
      <c r="M42" s="216"/>
      <c r="N42" s="216"/>
      <c r="O42" s="216"/>
      <c r="P42" s="216"/>
      <c r="Q42" s="257"/>
      <c r="R42" s="203"/>
      <c r="S42" s="224"/>
      <c r="T42" s="203"/>
      <c r="U42" s="204"/>
      <c r="V42" s="205"/>
      <c r="W42" s="206"/>
      <c r="X42" s="205"/>
      <c r="Y42" s="206"/>
      <c r="Z42" s="205"/>
      <c r="AA42" s="206"/>
      <c r="AB42" s="245" t="str">
        <f t="shared" si="0"/>
        <v/>
      </c>
      <c r="AC42" s="246"/>
      <c r="AE42" s="8"/>
      <c r="AF42" s="8"/>
      <c r="AG42" s="8"/>
    </row>
    <row r="43" spans="1:33">
      <c r="A43" s="15"/>
      <c r="B43" s="199"/>
      <c r="C43" s="256"/>
      <c r="D43" s="201"/>
      <c r="E43" s="202"/>
      <c r="F43" s="216"/>
      <c r="G43" s="216"/>
      <c r="H43" s="216"/>
      <c r="I43" s="216"/>
      <c r="J43" s="216"/>
      <c r="K43" s="216"/>
      <c r="L43" s="230"/>
      <c r="M43" s="216"/>
      <c r="N43" s="216"/>
      <c r="O43" s="216"/>
      <c r="P43" s="216"/>
      <c r="Q43" s="257"/>
      <c r="R43" s="203"/>
      <c r="S43" s="224"/>
      <c r="T43" s="203"/>
      <c r="U43" s="204"/>
      <c r="V43" s="205"/>
      <c r="W43" s="206"/>
      <c r="X43" s="205"/>
      <c r="Y43" s="206"/>
      <c r="Z43" s="205"/>
      <c r="AA43" s="206"/>
      <c r="AB43" s="245" t="str">
        <f t="shared" si="0"/>
        <v/>
      </c>
      <c r="AC43" s="246"/>
      <c r="AE43" s="8"/>
      <c r="AF43" s="8"/>
      <c r="AG43" s="8"/>
    </row>
    <row r="44" spans="1:33">
      <c r="A44" s="15"/>
      <c r="B44" s="199"/>
      <c r="C44" s="256"/>
      <c r="D44" s="201"/>
      <c r="E44" s="202"/>
      <c r="F44" s="279"/>
      <c r="G44" s="216"/>
      <c r="H44" s="216"/>
      <c r="I44" s="216"/>
      <c r="J44" s="216"/>
      <c r="K44" s="216"/>
      <c r="L44" s="230"/>
      <c r="M44" s="216"/>
      <c r="N44" s="216"/>
      <c r="O44" s="216"/>
      <c r="P44" s="216"/>
      <c r="Q44" s="257"/>
      <c r="R44" s="203"/>
      <c r="S44" s="224"/>
      <c r="T44" s="203"/>
      <c r="U44" s="204"/>
      <c r="V44" s="205"/>
      <c r="W44" s="206"/>
      <c r="X44" s="205"/>
      <c r="Y44" s="206"/>
      <c r="Z44" s="205"/>
      <c r="AA44" s="206"/>
      <c r="AB44" s="245" t="str">
        <f t="shared" si="0"/>
        <v/>
      </c>
      <c r="AC44" s="246"/>
      <c r="AE44" s="8"/>
      <c r="AF44" s="8"/>
      <c r="AG44" s="8"/>
    </row>
    <row r="45" spans="1:33">
      <c r="A45" s="15"/>
      <c r="B45" s="199"/>
      <c r="C45" s="256"/>
      <c r="D45" s="201"/>
      <c r="E45" s="202"/>
      <c r="F45" s="216"/>
      <c r="G45" s="216"/>
      <c r="H45" s="216"/>
      <c r="I45" s="216"/>
      <c r="J45" s="216"/>
      <c r="K45" s="216"/>
      <c r="L45" s="230"/>
      <c r="M45" s="216"/>
      <c r="N45" s="216"/>
      <c r="O45" s="216"/>
      <c r="P45" s="216"/>
      <c r="Q45" s="257"/>
      <c r="R45" s="203"/>
      <c r="S45" s="224"/>
      <c r="T45" s="203"/>
      <c r="U45" s="204"/>
      <c r="V45" s="205"/>
      <c r="W45" s="206"/>
      <c r="X45" s="205"/>
      <c r="Y45" s="206"/>
      <c r="Z45" s="205"/>
      <c r="AA45" s="206"/>
      <c r="AB45" s="245" t="str">
        <f t="shared" si="0"/>
        <v/>
      </c>
      <c r="AC45" s="246"/>
      <c r="AE45" s="8"/>
      <c r="AF45" s="8"/>
      <c r="AG45" s="8"/>
    </row>
    <row r="46" spans="1:33">
      <c r="A46" s="15"/>
      <c r="B46" s="199"/>
      <c r="C46" s="256"/>
      <c r="D46" s="201"/>
      <c r="E46" s="202"/>
      <c r="F46" s="216"/>
      <c r="G46" s="216"/>
      <c r="H46" s="216"/>
      <c r="I46" s="216"/>
      <c r="J46" s="216"/>
      <c r="K46" s="216"/>
      <c r="L46" s="230"/>
      <c r="M46" s="216"/>
      <c r="N46" s="216"/>
      <c r="O46" s="216"/>
      <c r="P46" s="216"/>
      <c r="Q46" s="257"/>
      <c r="R46" s="203"/>
      <c r="S46" s="224"/>
      <c r="T46" s="203"/>
      <c r="U46" s="204"/>
      <c r="V46" s="205"/>
      <c r="W46" s="206"/>
      <c r="X46" s="205"/>
      <c r="Y46" s="206"/>
      <c r="Z46" s="205"/>
      <c r="AA46" s="206"/>
      <c r="AB46" s="245" t="str">
        <f t="shared" si="0"/>
        <v/>
      </c>
      <c r="AC46" s="246"/>
      <c r="AE46" s="8"/>
      <c r="AF46" s="8"/>
      <c r="AG46" s="8"/>
    </row>
    <row r="47" spans="1:33">
      <c r="A47" s="15"/>
      <c r="B47" s="199"/>
      <c r="C47" s="256"/>
      <c r="D47" s="201"/>
      <c r="E47" s="202"/>
      <c r="F47" s="216"/>
      <c r="G47" s="216"/>
      <c r="H47" s="216"/>
      <c r="I47" s="216"/>
      <c r="J47" s="216"/>
      <c r="K47" s="216"/>
      <c r="L47" s="230"/>
      <c r="M47" s="216"/>
      <c r="N47" s="216"/>
      <c r="O47" s="216"/>
      <c r="P47" s="216"/>
      <c r="Q47" s="257"/>
      <c r="R47" s="203"/>
      <c r="S47" s="224"/>
      <c r="T47" s="203"/>
      <c r="U47" s="204"/>
      <c r="V47" s="205"/>
      <c r="W47" s="206"/>
      <c r="X47" s="205"/>
      <c r="Y47" s="206"/>
      <c r="Z47" s="205"/>
      <c r="AA47" s="206"/>
      <c r="AB47" s="245" t="str">
        <f t="shared" si="0"/>
        <v/>
      </c>
      <c r="AC47" s="246"/>
      <c r="AE47" s="8"/>
      <c r="AF47" s="8"/>
      <c r="AG47" s="8"/>
    </row>
    <row r="48" spans="1:33">
      <c r="A48" s="15"/>
      <c r="B48" s="199"/>
      <c r="C48" s="256"/>
      <c r="D48" s="201"/>
      <c r="E48" s="202"/>
      <c r="F48" s="216"/>
      <c r="G48" s="216"/>
      <c r="H48" s="216"/>
      <c r="I48" s="216"/>
      <c r="J48" s="216"/>
      <c r="K48" s="216"/>
      <c r="L48" s="230"/>
      <c r="M48" s="216"/>
      <c r="N48" s="216"/>
      <c r="O48" s="216"/>
      <c r="P48" s="216"/>
      <c r="Q48" s="257"/>
      <c r="R48" s="203"/>
      <c r="S48" s="224"/>
      <c r="T48" s="203"/>
      <c r="U48" s="204"/>
      <c r="V48" s="205"/>
      <c r="W48" s="206"/>
      <c r="X48" s="205"/>
      <c r="Y48" s="206"/>
      <c r="Z48" s="205"/>
      <c r="AA48" s="206"/>
      <c r="AB48" s="245" t="str">
        <f t="shared" si="0"/>
        <v/>
      </c>
      <c r="AC48" s="246"/>
      <c r="AE48" s="8"/>
      <c r="AF48" s="8"/>
      <c r="AG48" s="8"/>
    </row>
    <row r="49" spans="1:34">
      <c r="A49" s="15"/>
      <c r="B49" s="199"/>
      <c r="C49" s="256"/>
      <c r="D49" s="201"/>
      <c r="E49" s="202"/>
      <c r="F49" s="216"/>
      <c r="G49" s="216"/>
      <c r="H49" s="216"/>
      <c r="I49" s="216"/>
      <c r="J49" s="216"/>
      <c r="K49" s="216"/>
      <c r="L49" s="230"/>
      <c r="M49" s="216"/>
      <c r="N49" s="216"/>
      <c r="O49" s="216"/>
      <c r="P49" s="216"/>
      <c r="Q49" s="257"/>
      <c r="R49" s="203"/>
      <c r="S49" s="224"/>
      <c r="T49" s="203"/>
      <c r="U49" s="204"/>
      <c r="V49" s="205"/>
      <c r="W49" s="206"/>
      <c r="X49" s="205"/>
      <c r="Y49" s="206"/>
      <c r="Z49" s="205"/>
      <c r="AA49" s="206"/>
      <c r="AB49" s="245" t="str">
        <f t="shared" si="0"/>
        <v/>
      </c>
      <c r="AC49" s="246"/>
      <c r="AE49" s="8"/>
      <c r="AF49" s="8"/>
      <c r="AG49" s="8"/>
    </row>
    <row r="50" spans="1:34" ht="12" thickBot="1">
      <c r="A50" s="15"/>
      <c r="B50" s="195"/>
      <c r="C50" s="276"/>
      <c r="D50" s="197"/>
      <c r="E50" s="198"/>
      <c r="F50" s="223"/>
      <c r="G50" s="223"/>
      <c r="H50" s="223"/>
      <c r="I50" s="223"/>
      <c r="J50" s="223"/>
      <c r="K50" s="223"/>
      <c r="L50" s="247"/>
      <c r="M50" s="223"/>
      <c r="N50" s="223"/>
      <c r="O50" s="223"/>
      <c r="P50" s="223"/>
      <c r="Q50" s="262"/>
      <c r="R50" s="225"/>
      <c r="S50" s="226"/>
      <c r="T50" s="225"/>
      <c r="U50" s="227"/>
      <c r="V50" s="253"/>
      <c r="W50" s="254"/>
      <c r="X50" s="253"/>
      <c r="Y50" s="254"/>
      <c r="Z50" s="253"/>
      <c r="AA50" s="254"/>
      <c r="AB50" s="251" t="str">
        <f t="shared" si="0"/>
        <v/>
      </c>
      <c r="AC50" s="252"/>
      <c r="AE50" s="8"/>
      <c r="AF50" s="8"/>
      <c r="AG50" s="8"/>
    </row>
    <row r="51" spans="1:34" ht="12" customHeight="1" thickBot="1">
      <c r="A51" s="14"/>
      <c r="B51" s="77" t="str">
        <f>B99&amp;" "&amp;H99&amp;" "&amp;L99&amp;" "&amp;Q99</f>
        <v xml:space="preserve">   </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82"/>
    </row>
    <row r="52" spans="1:34" hidden="1">
      <c r="B52" s="8">
        <f>IF(B8&gt;D8,1,0)</f>
        <v>0</v>
      </c>
      <c r="C52" s="8"/>
      <c r="D52" s="8"/>
      <c r="E52" s="8"/>
      <c r="F52" s="272">
        <f>'Set-Up'!X16-153</f>
        <v>-153</v>
      </c>
      <c r="G52" s="272"/>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73">
        <f>F52-30</f>
        <v>-183</v>
      </c>
      <c r="G53" s="273"/>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29"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29"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29"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29"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29"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29"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sheetData>
  <sheetProtection algorithmName="SHA-512" hashValue="ijUqnEARolOqWkAjahVE5aWHzuwu4XMjUgMci2WDoc8oKWn7DWuSfbOfK+EdRF6OSR2JlVBY/jNgYEbGkq3zZw==" saltValue="bHn6nowGLbHSK1jdMxT0NA==" spinCount="100000" sheet="1" objects="1" scenarios="1"/>
  <mergeCells count="446">
    <mergeCell ref="K1:T1"/>
    <mergeCell ref="F52:G52"/>
    <mergeCell ref="F53:G53"/>
    <mergeCell ref="AA2:AC2"/>
    <mergeCell ref="B4:C7"/>
    <mergeCell ref="D4:E7"/>
    <mergeCell ref="F4:K7"/>
    <mergeCell ref="L4:P7"/>
    <mergeCell ref="Q4:S7"/>
    <mergeCell ref="T4:U7"/>
    <mergeCell ref="V4:W7"/>
    <mergeCell ref="X4:Y7"/>
    <mergeCell ref="Z4:AA7"/>
    <mergeCell ref="AB4:AC7"/>
    <mergeCell ref="AB8:AC8"/>
    <mergeCell ref="B9:C9"/>
    <mergeCell ref="D9:E9"/>
    <mergeCell ref="F9:K9"/>
    <mergeCell ref="L9:P9"/>
    <mergeCell ref="Q9:S9"/>
    <mergeCell ref="T9:U9"/>
    <mergeCell ref="V9:W9"/>
    <mergeCell ref="X9:Y9"/>
    <mergeCell ref="Z9:AA9"/>
    <mergeCell ref="AB9:AC9"/>
    <mergeCell ref="B8:C8"/>
    <mergeCell ref="D8:E8"/>
    <mergeCell ref="F8:K8"/>
    <mergeCell ref="L8:P8"/>
    <mergeCell ref="Q8:S8"/>
    <mergeCell ref="T8:U8"/>
    <mergeCell ref="V8:W8"/>
    <mergeCell ref="X8:Y8"/>
    <mergeCell ref="Z8:AA8"/>
    <mergeCell ref="AB10:AC10"/>
    <mergeCell ref="B11:C11"/>
    <mergeCell ref="D11:E11"/>
    <mergeCell ref="F11:K11"/>
    <mergeCell ref="L11:P11"/>
    <mergeCell ref="Q11:S11"/>
    <mergeCell ref="T11:U11"/>
    <mergeCell ref="V11:W11"/>
    <mergeCell ref="X11:Y11"/>
    <mergeCell ref="Z11:AA11"/>
    <mergeCell ref="AB11:AC11"/>
    <mergeCell ref="B10:C10"/>
    <mergeCell ref="D10:E10"/>
    <mergeCell ref="F10:K10"/>
    <mergeCell ref="L10:P10"/>
    <mergeCell ref="Q10:S10"/>
    <mergeCell ref="T10:U10"/>
    <mergeCell ref="V10:W10"/>
    <mergeCell ref="X10:Y10"/>
    <mergeCell ref="Z10:AA10"/>
    <mergeCell ref="AB12:AC12"/>
    <mergeCell ref="B13:C13"/>
    <mergeCell ref="D13:E13"/>
    <mergeCell ref="F13:K13"/>
    <mergeCell ref="L13:P13"/>
    <mergeCell ref="Q13:S13"/>
    <mergeCell ref="T13:U13"/>
    <mergeCell ref="V13:W13"/>
    <mergeCell ref="X13:Y13"/>
    <mergeCell ref="Z13:AA13"/>
    <mergeCell ref="AB13:AC13"/>
    <mergeCell ref="B12:C12"/>
    <mergeCell ref="D12:E12"/>
    <mergeCell ref="F12:K12"/>
    <mergeCell ref="L12:P12"/>
    <mergeCell ref="Q12:S12"/>
    <mergeCell ref="T12:U12"/>
    <mergeCell ref="V12:W12"/>
    <mergeCell ref="X12:Y12"/>
    <mergeCell ref="Z12:AA12"/>
    <mergeCell ref="AB14:AC14"/>
    <mergeCell ref="B15:C15"/>
    <mergeCell ref="D15:E15"/>
    <mergeCell ref="F15:K15"/>
    <mergeCell ref="L15:P15"/>
    <mergeCell ref="Q15:S15"/>
    <mergeCell ref="T15:U15"/>
    <mergeCell ref="V15:W15"/>
    <mergeCell ref="X15:Y15"/>
    <mergeCell ref="Z15:AA15"/>
    <mergeCell ref="AB15:AC15"/>
    <mergeCell ref="B14:C14"/>
    <mergeCell ref="D14:E14"/>
    <mergeCell ref="F14:K14"/>
    <mergeCell ref="L14:P14"/>
    <mergeCell ref="Q14:S14"/>
    <mergeCell ref="T14:U14"/>
    <mergeCell ref="V14:W14"/>
    <mergeCell ref="X14:Y14"/>
    <mergeCell ref="Z14:AA14"/>
    <mergeCell ref="AB16:AC16"/>
    <mergeCell ref="B17:C17"/>
    <mergeCell ref="D17:E17"/>
    <mergeCell ref="F17:K17"/>
    <mergeCell ref="L17:P17"/>
    <mergeCell ref="Q17:S17"/>
    <mergeCell ref="T17:U17"/>
    <mergeCell ref="V17:W17"/>
    <mergeCell ref="X17:Y17"/>
    <mergeCell ref="Z17:AA17"/>
    <mergeCell ref="AB17:AC17"/>
    <mergeCell ref="B16:C16"/>
    <mergeCell ref="D16:E16"/>
    <mergeCell ref="F16:K16"/>
    <mergeCell ref="L16:P16"/>
    <mergeCell ref="Q16:S16"/>
    <mergeCell ref="T16:U16"/>
    <mergeCell ref="V16:W16"/>
    <mergeCell ref="X16:Y16"/>
    <mergeCell ref="Z16:AA16"/>
    <mergeCell ref="AB18:AC18"/>
    <mergeCell ref="B19:C19"/>
    <mergeCell ref="D19:E19"/>
    <mergeCell ref="F19:K19"/>
    <mergeCell ref="L19:P19"/>
    <mergeCell ref="Q19:S19"/>
    <mergeCell ref="T19:U19"/>
    <mergeCell ref="V19:W19"/>
    <mergeCell ref="X19:Y19"/>
    <mergeCell ref="Z19:AA19"/>
    <mergeCell ref="AB19:AC19"/>
    <mergeCell ref="B18:C18"/>
    <mergeCell ref="D18:E18"/>
    <mergeCell ref="F18:K18"/>
    <mergeCell ref="L18:P18"/>
    <mergeCell ref="Q18:S18"/>
    <mergeCell ref="T18:U18"/>
    <mergeCell ref="V18:W18"/>
    <mergeCell ref="X18:Y18"/>
    <mergeCell ref="Z18:AA18"/>
    <mergeCell ref="AB20:AC20"/>
    <mergeCell ref="B21:C21"/>
    <mergeCell ref="D21:E21"/>
    <mergeCell ref="F21:K21"/>
    <mergeCell ref="L21:P21"/>
    <mergeCell ref="Q21:S21"/>
    <mergeCell ref="T21:U21"/>
    <mergeCell ref="V21:W21"/>
    <mergeCell ref="X21:Y21"/>
    <mergeCell ref="Z21:AA21"/>
    <mergeCell ref="AB21:AC21"/>
    <mergeCell ref="B20:C20"/>
    <mergeCell ref="D20:E20"/>
    <mergeCell ref="F20:K20"/>
    <mergeCell ref="L20:P20"/>
    <mergeCell ref="Q20:S20"/>
    <mergeCell ref="T20:U20"/>
    <mergeCell ref="V20:W20"/>
    <mergeCell ref="X20:Y20"/>
    <mergeCell ref="Z20:AA20"/>
    <mergeCell ref="AB22:AC22"/>
    <mergeCell ref="B23:C23"/>
    <mergeCell ref="D23:E23"/>
    <mergeCell ref="F23:K23"/>
    <mergeCell ref="L23:P23"/>
    <mergeCell ref="Q23:S23"/>
    <mergeCell ref="T23:U23"/>
    <mergeCell ref="V23:W23"/>
    <mergeCell ref="X23:Y23"/>
    <mergeCell ref="Z23:AA23"/>
    <mergeCell ref="AB23:AC23"/>
    <mergeCell ref="B22:C22"/>
    <mergeCell ref="D22:E22"/>
    <mergeCell ref="F22:K22"/>
    <mergeCell ref="L22:P22"/>
    <mergeCell ref="Q22:S22"/>
    <mergeCell ref="T22:U22"/>
    <mergeCell ref="V22:W22"/>
    <mergeCell ref="X22:Y22"/>
    <mergeCell ref="Z22:AA22"/>
    <mergeCell ref="AB24:AC24"/>
    <mergeCell ref="B25:C25"/>
    <mergeCell ref="D25:E25"/>
    <mergeCell ref="F25:K25"/>
    <mergeCell ref="L25:P25"/>
    <mergeCell ref="Q25:S25"/>
    <mergeCell ref="T25:U25"/>
    <mergeCell ref="V25:W25"/>
    <mergeCell ref="X25:Y25"/>
    <mergeCell ref="Z25:AA25"/>
    <mergeCell ref="AB25:AC25"/>
    <mergeCell ref="B24:C24"/>
    <mergeCell ref="D24:E24"/>
    <mergeCell ref="F24:K24"/>
    <mergeCell ref="L24:P24"/>
    <mergeCell ref="Q24:S24"/>
    <mergeCell ref="T24:U24"/>
    <mergeCell ref="V24:W24"/>
    <mergeCell ref="X24:Y24"/>
    <mergeCell ref="Z24:AA24"/>
    <mergeCell ref="AB26:AC26"/>
    <mergeCell ref="B27:C27"/>
    <mergeCell ref="D27:E27"/>
    <mergeCell ref="F27:K27"/>
    <mergeCell ref="L27:P27"/>
    <mergeCell ref="Q27:S27"/>
    <mergeCell ref="T27:U27"/>
    <mergeCell ref="V27:W27"/>
    <mergeCell ref="X27:Y27"/>
    <mergeCell ref="Z27:AA27"/>
    <mergeCell ref="AB27:AC27"/>
    <mergeCell ref="B26:C26"/>
    <mergeCell ref="D26:E26"/>
    <mergeCell ref="F26:K26"/>
    <mergeCell ref="L26:P26"/>
    <mergeCell ref="Q26:S26"/>
    <mergeCell ref="T26:U26"/>
    <mergeCell ref="V26:W26"/>
    <mergeCell ref="X26:Y26"/>
    <mergeCell ref="Z26:AA26"/>
    <mergeCell ref="AB28:AC28"/>
    <mergeCell ref="B29:C29"/>
    <mergeCell ref="D29:E29"/>
    <mergeCell ref="F29:K29"/>
    <mergeCell ref="L29:P29"/>
    <mergeCell ref="Q29:S29"/>
    <mergeCell ref="T29:U29"/>
    <mergeCell ref="V29:W29"/>
    <mergeCell ref="X29:Y29"/>
    <mergeCell ref="Z29:AA29"/>
    <mergeCell ref="AB29:AC29"/>
    <mergeCell ref="B28:C28"/>
    <mergeCell ref="D28:E28"/>
    <mergeCell ref="F28:K28"/>
    <mergeCell ref="L28:P28"/>
    <mergeCell ref="Q28:S28"/>
    <mergeCell ref="T28:U28"/>
    <mergeCell ref="V28:W28"/>
    <mergeCell ref="X28:Y28"/>
    <mergeCell ref="Z28:AA28"/>
    <mergeCell ref="AB30:AC30"/>
    <mergeCell ref="B31:C31"/>
    <mergeCell ref="D31:E31"/>
    <mergeCell ref="F31:K31"/>
    <mergeCell ref="L31:P31"/>
    <mergeCell ref="Q31:S31"/>
    <mergeCell ref="T31:U31"/>
    <mergeCell ref="V31:W31"/>
    <mergeCell ref="X31:Y31"/>
    <mergeCell ref="Z31:AA31"/>
    <mergeCell ref="AB31:AC31"/>
    <mergeCell ref="B30:C30"/>
    <mergeCell ref="D30:E30"/>
    <mergeCell ref="F30:K30"/>
    <mergeCell ref="L30:P30"/>
    <mergeCell ref="Q30:S30"/>
    <mergeCell ref="T30:U30"/>
    <mergeCell ref="V30:W30"/>
    <mergeCell ref="X30:Y30"/>
    <mergeCell ref="Z30:AA30"/>
    <mergeCell ref="AB32:AC32"/>
    <mergeCell ref="B33:C33"/>
    <mergeCell ref="D33:E33"/>
    <mergeCell ref="F33:K33"/>
    <mergeCell ref="L33:P33"/>
    <mergeCell ref="Q33:S33"/>
    <mergeCell ref="T33:U33"/>
    <mergeCell ref="V33:W33"/>
    <mergeCell ref="X33:Y33"/>
    <mergeCell ref="Z33:AA33"/>
    <mergeCell ref="AB33:AC33"/>
    <mergeCell ref="B32:C32"/>
    <mergeCell ref="D32:E32"/>
    <mergeCell ref="F32:K32"/>
    <mergeCell ref="L32:P32"/>
    <mergeCell ref="Q32:S32"/>
    <mergeCell ref="T32:U32"/>
    <mergeCell ref="V32:W32"/>
    <mergeCell ref="X32:Y32"/>
    <mergeCell ref="Z32:AA32"/>
    <mergeCell ref="AB34:AC34"/>
    <mergeCell ref="B35:C35"/>
    <mergeCell ref="D35:E35"/>
    <mergeCell ref="F35:K35"/>
    <mergeCell ref="L35:P35"/>
    <mergeCell ref="Q35:S35"/>
    <mergeCell ref="T35:U35"/>
    <mergeCell ref="V35:W35"/>
    <mergeCell ref="X35:Y35"/>
    <mergeCell ref="Z35:AA35"/>
    <mergeCell ref="AB35:AC35"/>
    <mergeCell ref="B34:C34"/>
    <mergeCell ref="D34:E34"/>
    <mergeCell ref="F34:K34"/>
    <mergeCell ref="L34:P34"/>
    <mergeCell ref="Q34:S34"/>
    <mergeCell ref="T34:U34"/>
    <mergeCell ref="V34:W34"/>
    <mergeCell ref="X34:Y34"/>
    <mergeCell ref="Z34:AA34"/>
    <mergeCell ref="AB36:AC36"/>
    <mergeCell ref="B37:C37"/>
    <mergeCell ref="D37:E37"/>
    <mergeCell ref="F37:K37"/>
    <mergeCell ref="L37:P37"/>
    <mergeCell ref="Q37:S37"/>
    <mergeCell ref="T37:U37"/>
    <mergeCell ref="V37:W37"/>
    <mergeCell ref="X37:Y37"/>
    <mergeCell ref="Z37:AA37"/>
    <mergeCell ref="AB37:AC37"/>
    <mergeCell ref="B36:C36"/>
    <mergeCell ref="D36:E36"/>
    <mergeCell ref="F36:K36"/>
    <mergeCell ref="L36:P36"/>
    <mergeCell ref="Q36:S36"/>
    <mergeCell ref="T36:U36"/>
    <mergeCell ref="V36:W36"/>
    <mergeCell ref="X36:Y36"/>
    <mergeCell ref="Z36:AA36"/>
    <mergeCell ref="AB38:AC38"/>
    <mergeCell ref="B39:C39"/>
    <mergeCell ref="D39:E39"/>
    <mergeCell ref="F39:K39"/>
    <mergeCell ref="L39:P39"/>
    <mergeCell ref="Q39:S39"/>
    <mergeCell ref="T39:U39"/>
    <mergeCell ref="V39:W39"/>
    <mergeCell ref="X39:Y39"/>
    <mergeCell ref="Z39:AA39"/>
    <mergeCell ref="AB39:AC39"/>
    <mergeCell ref="B38:C38"/>
    <mergeCell ref="D38:E38"/>
    <mergeCell ref="F38:K38"/>
    <mergeCell ref="L38:P38"/>
    <mergeCell ref="Q38:S38"/>
    <mergeCell ref="T38:U38"/>
    <mergeCell ref="V38:W38"/>
    <mergeCell ref="X38:Y38"/>
    <mergeCell ref="Z38:AA38"/>
    <mergeCell ref="AB40:AC40"/>
    <mergeCell ref="B41:C41"/>
    <mergeCell ref="D41:E41"/>
    <mergeCell ref="F41:K41"/>
    <mergeCell ref="L41:P41"/>
    <mergeCell ref="Q41:S41"/>
    <mergeCell ref="T41:U41"/>
    <mergeCell ref="V41:W41"/>
    <mergeCell ref="X41:Y41"/>
    <mergeCell ref="Z41:AA41"/>
    <mergeCell ref="AB41:AC41"/>
    <mergeCell ref="B40:C40"/>
    <mergeCell ref="D40:E40"/>
    <mergeCell ref="F40:K40"/>
    <mergeCell ref="L40:P40"/>
    <mergeCell ref="Q40:S40"/>
    <mergeCell ref="T40:U40"/>
    <mergeCell ref="V40:W40"/>
    <mergeCell ref="X40:Y40"/>
    <mergeCell ref="Z40:AA40"/>
    <mergeCell ref="AB42:AC42"/>
    <mergeCell ref="B43:C43"/>
    <mergeCell ref="D43:E43"/>
    <mergeCell ref="F43:K43"/>
    <mergeCell ref="L43:P43"/>
    <mergeCell ref="Q43:S43"/>
    <mergeCell ref="T43:U43"/>
    <mergeCell ref="V43:W43"/>
    <mergeCell ref="X43:Y43"/>
    <mergeCell ref="Z43:AA43"/>
    <mergeCell ref="AB43:AC43"/>
    <mergeCell ref="B42:C42"/>
    <mergeCell ref="D42:E42"/>
    <mergeCell ref="F42:K42"/>
    <mergeCell ref="L42:P42"/>
    <mergeCell ref="Q42:S42"/>
    <mergeCell ref="T42:U42"/>
    <mergeCell ref="V42:W42"/>
    <mergeCell ref="X42:Y42"/>
    <mergeCell ref="Z42:AA42"/>
    <mergeCell ref="AB44:AC44"/>
    <mergeCell ref="B45:C45"/>
    <mergeCell ref="D45:E45"/>
    <mergeCell ref="F45:K45"/>
    <mergeCell ref="L45:P45"/>
    <mergeCell ref="Q45:S45"/>
    <mergeCell ref="T45:U45"/>
    <mergeCell ref="V45:W45"/>
    <mergeCell ref="X45:Y45"/>
    <mergeCell ref="Z45:AA45"/>
    <mergeCell ref="AB45:AC45"/>
    <mergeCell ref="B44:C44"/>
    <mergeCell ref="D44:E44"/>
    <mergeCell ref="F44:K44"/>
    <mergeCell ref="L44:P44"/>
    <mergeCell ref="Q44:S44"/>
    <mergeCell ref="T44:U44"/>
    <mergeCell ref="V44:W44"/>
    <mergeCell ref="X44:Y44"/>
    <mergeCell ref="Z44:AA44"/>
    <mergeCell ref="T47:U47"/>
    <mergeCell ref="V47:W47"/>
    <mergeCell ref="X47:Y47"/>
    <mergeCell ref="Z47:AA47"/>
    <mergeCell ref="AB47:AC47"/>
    <mergeCell ref="B46:C46"/>
    <mergeCell ref="D46:E46"/>
    <mergeCell ref="F46:K46"/>
    <mergeCell ref="L46:P46"/>
    <mergeCell ref="Q46:S46"/>
    <mergeCell ref="T46:U46"/>
    <mergeCell ref="V46:W46"/>
    <mergeCell ref="X46:Y46"/>
    <mergeCell ref="Z46:AA46"/>
    <mergeCell ref="M2:R2"/>
    <mergeCell ref="L3:S3"/>
    <mergeCell ref="AB48:AC48"/>
    <mergeCell ref="B49:C49"/>
    <mergeCell ref="D49:E49"/>
    <mergeCell ref="F49:K49"/>
    <mergeCell ref="L49:P49"/>
    <mergeCell ref="Q49:S49"/>
    <mergeCell ref="T49:U49"/>
    <mergeCell ref="B48:C48"/>
    <mergeCell ref="D48:E48"/>
    <mergeCell ref="F48:K48"/>
    <mergeCell ref="L48:P48"/>
    <mergeCell ref="Q48:S48"/>
    <mergeCell ref="T48:U48"/>
    <mergeCell ref="V48:W48"/>
    <mergeCell ref="X48:Y48"/>
    <mergeCell ref="Z48:AA48"/>
    <mergeCell ref="AB46:AC46"/>
    <mergeCell ref="B47:C47"/>
    <mergeCell ref="D47:E47"/>
    <mergeCell ref="F47:K47"/>
    <mergeCell ref="L47:P47"/>
    <mergeCell ref="Q47:S47"/>
    <mergeCell ref="X50:Y50"/>
    <mergeCell ref="Z50:AA50"/>
    <mergeCell ref="AB50:AC50"/>
    <mergeCell ref="V49:W49"/>
    <mergeCell ref="X49:Y49"/>
    <mergeCell ref="Z49:AA49"/>
    <mergeCell ref="AB49:AC49"/>
    <mergeCell ref="B50:C50"/>
    <mergeCell ref="D50:E50"/>
    <mergeCell ref="F50:K50"/>
    <mergeCell ref="L50:P50"/>
    <mergeCell ref="Q50:S50"/>
    <mergeCell ref="T50:U50"/>
    <mergeCell ref="V50:W50"/>
  </mergeCells>
  <phoneticPr fontId="4" type="noConversion"/>
  <dataValidations xWindow="77" yWindow="295" count="9">
    <dataValidation allowBlank="1" showInputMessage="1" showErrorMessage="1" promptTitle="GOLF DAY/ORGANISERS NAME" prompt="Enter the name of the golf day and/or the organiser." sqref="F8:K50" xr:uid="{00000000-0002-0000-0900-000000000000}"/>
    <dataValidation allowBlank="1" showInputMessage="1" showErrorMessage="1" promptTitle="NOTES" prompt="The space here is for you to type any brief notes you have about this booking." sqref="L8:P50" xr:uid="{00000000-0002-0000-09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900-000002000000}">
      <formula1>$AH$55:$AH$58</formula1>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900-000003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900-000004000000}">
      <formula1>F$53</formula1>
      <formula2>F$52</formula2>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900-000005000000}">
      <formula1>0</formula1>
      <formula2>300</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9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9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900-000008000000}">
      <formula1>0</formula1>
      <formula2>50000</formula2>
    </dataValidation>
  </dataValidations>
  <pageMargins left="0.16" right="0.16" top="0.21" bottom="0.21" header="0.5" footer="0.5"/>
  <colBreaks count="1" manualBreakCount="1">
    <brk id="30" max="1048575" man="1"/>
  </colBreaks>
  <drawing r:id="rId1"/>
  <legacyDrawingHF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102"/>
  <sheetViews>
    <sheetView showRowColHeaders="0" zoomScale="125" workbookViewId="0">
      <pane ySplit="7" topLeftCell="A8" activePane="bottomLeft" state="frozen"/>
      <selection pane="bottomLeft" activeCell="B1" sqref="B1"/>
    </sheetView>
  </sheetViews>
  <sheetFormatPr baseColWidth="10" defaultColWidth="0" defaultRowHeight="11" zeroHeight="1"/>
  <cols>
    <col min="1" max="1" width="0.5" style="9" customWidth="1"/>
    <col min="2" max="29" width="4" style="9" customWidth="1"/>
    <col min="30" max="30" width="0.5" style="9" customWidth="1"/>
    <col min="31" max="34" width="0" style="9" hidden="1" customWidth="1"/>
    <col min="35" max="16384" width="10.6640625" style="9" hidden="1"/>
  </cols>
  <sheetData>
    <row r="1" spans="1:33" ht="13" customHeight="1">
      <c r="A1" s="12"/>
      <c r="G1" s="24"/>
      <c r="H1" s="24"/>
      <c r="I1" s="24"/>
      <c r="J1" s="24"/>
      <c r="K1" s="228" t="s">
        <v>145</v>
      </c>
      <c r="L1" s="228"/>
      <c r="M1" s="228"/>
      <c r="N1" s="228"/>
      <c r="O1" s="228"/>
      <c r="P1" s="228"/>
      <c r="Q1" s="228"/>
      <c r="R1" s="228"/>
      <c r="S1" s="228"/>
      <c r="T1" s="228"/>
      <c r="U1" s="24"/>
      <c r="V1" s="24"/>
      <c r="W1" s="24"/>
      <c r="X1" s="24"/>
      <c r="Y1" s="24"/>
      <c r="Z1" s="24"/>
      <c r="AA1" s="10"/>
      <c r="AB1" s="10"/>
      <c r="AC1" s="11" t="str">
        <f>Sep!AC1</f>
        <v>© Promote Golf 2025 - Version 1.0</v>
      </c>
    </row>
    <row r="2" spans="1:33">
      <c r="A2" s="13"/>
      <c r="G2" s="24"/>
      <c r="H2" s="24"/>
      <c r="I2" s="24"/>
      <c r="J2" s="24"/>
      <c r="K2" s="24"/>
      <c r="L2" s="24"/>
      <c r="M2" s="228" t="str">
        <f>"August "&amp;'Set-Up'!$B$12</f>
        <v xml:space="preserve">August </v>
      </c>
      <c r="N2" s="228"/>
      <c r="O2" s="228"/>
      <c r="P2" s="228"/>
      <c r="Q2" s="228"/>
      <c r="R2" s="228"/>
      <c r="S2" s="24"/>
      <c r="T2" s="24"/>
      <c r="U2" s="24"/>
      <c r="V2" s="24"/>
      <c r="W2" s="24"/>
      <c r="X2" s="24"/>
      <c r="Y2" s="24"/>
      <c r="Z2" s="24"/>
      <c r="AA2" s="232">
        <f ca="1">NOW()</f>
        <v>45933.450954513886</v>
      </c>
      <c r="AB2" s="232"/>
      <c r="AC2" s="232"/>
    </row>
    <row r="3" spans="1:33" ht="11" customHeight="1" thickBot="1">
      <c r="A3" s="13"/>
      <c r="G3" s="25"/>
      <c r="H3" s="25"/>
      <c r="I3" s="25"/>
      <c r="J3" s="25"/>
      <c r="K3" s="25"/>
      <c r="L3" s="229" t="str">
        <f>'Set-Up'!$B$8&amp;Aug!AF4&amp;'Set-Up'!$N$8</f>
        <v/>
      </c>
      <c r="M3" s="229"/>
      <c r="N3" s="229"/>
      <c r="O3" s="229"/>
      <c r="P3" s="229"/>
      <c r="Q3" s="229"/>
      <c r="R3" s="229"/>
      <c r="S3" s="229"/>
      <c r="T3" s="25"/>
      <c r="U3" s="25"/>
      <c r="V3" s="25"/>
      <c r="W3" s="25"/>
      <c r="X3" s="25"/>
      <c r="Y3" s="25"/>
      <c r="Z3" s="25"/>
      <c r="AC3" s="16" t="str">
        <f>"DATA AUDIT RESULT - "&amp;V99</f>
        <v>DATA AUDIT RESULT - PASS</v>
      </c>
    </row>
    <row r="4" spans="1:33" ht="11" customHeight="1">
      <c r="A4" s="15"/>
      <c r="B4" s="207" t="s">
        <v>137</v>
      </c>
      <c r="C4" s="208"/>
      <c r="D4" s="213" t="s">
        <v>139</v>
      </c>
      <c r="E4" s="208"/>
      <c r="F4" s="217" t="s">
        <v>138</v>
      </c>
      <c r="G4" s="217"/>
      <c r="H4" s="217"/>
      <c r="I4" s="217"/>
      <c r="J4" s="217"/>
      <c r="K4" s="218"/>
      <c r="L4" s="233" t="s">
        <v>136</v>
      </c>
      <c r="M4" s="234"/>
      <c r="N4" s="234"/>
      <c r="O4" s="234"/>
      <c r="P4" s="235"/>
      <c r="Q4" s="213" t="s">
        <v>73</v>
      </c>
      <c r="R4" s="213"/>
      <c r="S4" s="242"/>
      <c r="T4" s="213" t="s">
        <v>140</v>
      </c>
      <c r="U4" s="208"/>
      <c r="V4" s="213" t="s">
        <v>67</v>
      </c>
      <c r="W4" s="208"/>
      <c r="X4" s="213" t="s">
        <v>0</v>
      </c>
      <c r="Y4" s="208"/>
      <c r="Z4" s="213" t="s">
        <v>11</v>
      </c>
      <c r="AA4" s="208"/>
      <c r="AB4" s="213" t="s">
        <v>74</v>
      </c>
      <c r="AC4" s="242"/>
      <c r="AE4" s="8"/>
      <c r="AF4" s="8" t="str">
        <f>IF('Set-Up'!$N$8="",""," - ")</f>
        <v/>
      </c>
      <c r="AG4" s="8"/>
    </row>
    <row r="5" spans="1:33" ht="11" customHeight="1">
      <c r="A5" s="15"/>
      <c r="B5" s="209"/>
      <c r="C5" s="210"/>
      <c r="D5" s="214"/>
      <c r="E5" s="210"/>
      <c r="F5" s="219"/>
      <c r="G5" s="219"/>
      <c r="H5" s="219"/>
      <c r="I5" s="219"/>
      <c r="J5" s="219"/>
      <c r="K5" s="220"/>
      <c r="L5" s="236"/>
      <c r="M5" s="237"/>
      <c r="N5" s="237"/>
      <c r="O5" s="237"/>
      <c r="P5" s="238"/>
      <c r="Q5" s="214"/>
      <c r="R5" s="214"/>
      <c r="S5" s="243"/>
      <c r="T5" s="214"/>
      <c r="U5" s="210"/>
      <c r="V5" s="214"/>
      <c r="W5" s="210"/>
      <c r="X5" s="214"/>
      <c r="Y5" s="210"/>
      <c r="Z5" s="214"/>
      <c r="AA5" s="210"/>
      <c r="AB5" s="214"/>
      <c r="AC5" s="243"/>
      <c r="AE5" s="8"/>
      <c r="AF5" s="8"/>
      <c r="AG5" s="8"/>
    </row>
    <row r="6" spans="1:33">
      <c r="A6" s="15"/>
      <c r="B6" s="209"/>
      <c r="C6" s="210"/>
      <c r="D6" s="214"/>
      <c r="E6" s="210"/>
      <c r="F6" s="219"/>
      <c r="G6" s="219"/>
      <c r="H6" s="219"/>
      <c r="I6" s="219"/>
      <c r="J6" s="219"/>
      <c r="K6" s="220"/>
      <c r="L6" s="236"/>
      <c r="M6" s="237"/>
      <c r="N6" s="237"/>
      <c r="O6" s="237"/>
      <c r="P6" s="238"/>
      <c r="Q6" s="214"/>
      <c r="R6" s="214"/>
      <c r="S6" s="243"/>
      <c r="T6" s="214"/>
      <c r="U6" s="210"/>
      <c r="V6" s="214"/>
      <c r="W6" s="210"/>
      <c r="X6" s="214"/>
      <c r="Y6" s="210"/>
      <c r="Z6" s="214"/>
      <c r="AA6" s="210"/>
      <c r="AB6" s="214"/>
      <c r="AC6" s="243"/>
      <c r="AE6" s="8"/>
      <c r="AF6" s="8"/>
      <c r="AG6" s="8"/>
    </row>
    <row r="7" spans="1:33" ht="11" customHeight="1" thickBot="1">
      <c r="A7" s="15"/>
      <c r="B7" s="211"/>
      <c r="C7" s="212"/>
      <c r="D7" s="215"/>
      <c r="E7" s="212"/>
      <c r="F7" s="221"/>
      <c r="G7" s="221"/>
      <c r="H7" s="221"/>
      <c r="I7" s="221"/>
      <c r="J7" s="221"/>
      <c r="K7" s="222"/>
      <c r="L7" s="239"/>
      <c r="M7" s="240"/>
      <c r="N7" s="240"/>
      <c r="O7" s="240"/>
      <c r="P7" s="241"/>
      <c r="Q7" s="215"/>
      <c r="R7" s="215"/>
      <c r="S7" s="244"/>
      <c r="T7" s="215"/>
      <c r="U7" s="212"/>
      <c r="V7" s="215"/>
      <c r="W7" s="212"/>
      <c r="X7" s="215"/>
      <c r="Y7" s="212"/>
      <c r="Z7" s="215"/>
      <c r="AA7" s="212"/>
      <c r="AB7" s="215"/>
      <c r="AC7" s="244"/>
      <c r="AE7" s="8"/>
      <c r="AF7" s="8"/>
      <c r="AG7" s="8"/>
    </row>
    <row r="8" spans="1:33">
      <c r="A8" s="15"/>
      <c r="B8" s="277"/>
      <c r="C8" s="264"/>
      <c r="D8" s="265"/>
      <c r="E8" s="266"/>
      <c r="F8" s="216"/>
      <c r="G8" s="216"/>
      <c r="H8" s="216"/>
      <c r="I8" s="216"/>
      <c r="J8" s="216"/>
      <c r="K8" s="216"/>
      <c r="L8" s="230"/>
      <c r="M8" s="216"/>
      <c r="N8" s="216"/>
      <c r="O8" s="216"/>
      <c r="P8" s="216"/>
      <c r="Q8" s="257"/>
      <c r="R8" s="203"/>
      <c r="S8" s="224"/>
      <c r="T8" s="203"/>
      <c r="U8" s="204"/>
      <c r="V8" s="205"/>
      <c r="W8" s="206"/>
      <c r="X8" s="205"/>
      <c r="Y8" s="206"/>
      <c r="Z8" s="205"/>
      <c r="AA8" s="206"/>
      <c r="AB8" s="274" t="str">
        <f>IF((V8+X8+Z8)&gt;0.1,(V8+X8+Z8),"")</f>
        <v/>
      </c>
      <c r="AC8" s="275"/>
      <c r="AE8" s="8"/>
      <c r="AF8" s="8"/>
      <c r="AG8" s="8"/>
    </row>
    <row r="9" spans="1:33">
      <c r="A9" s="15"/>
      <c r="B9" s="199"/>
      <c r="C9" s="256"/>
      <c r="D9" s="201"/>
      <c r="E9" s="202"/>
      <c r="F9" s="216"/>
      <c r="G9" s="216"/>
      <c r="H9" s="216"/>
      <c r="I9" s="216"/>
      <c r="J9" s="216"/>
      <c r="K9" s="216"/>
      <c r="L9" s="230"/>
      <c r="M9" s="216"/>
      <c r="N9" s="216"/>
      <c r="O9" s="216"/>
      <c r="P9" s="216"/>
      <c r="Q9" s="257"/>
      <c r="R9" s="203"/>
      <c r="S9" s="224"/>
      <c r="T9" s="203"/>
      <c r="U9" s="204"/>
      <c r="V9" s="205"/>
      <c r="W9" s="206"/>
      <c r="X9" s="205"/>
      <c r="Y9" s="206"/>
      <c r="Z9" s="205"/>
      <c r="AA9" s="206"/>
      <c r="AB9" s="245" t="str">
        <f t="shared" ref="AB9:AB50" si="0">IF((V9+X9+Z9)&gt;0.1,(V9+X9+Z9),"")</f>
        <v/>
      </c>
      <c r="AC9" s="246"/>
      <c r="AE9" s="8"/>
      <c r="AF9" s="8"/>
      <c r="AG9" s="8"/>
    </row>
    <row r="10" spans="1:33">
      <c r="A10" s="15"/>
      <c r="B10" s="199"/>
      <c r="C10" s="256"/>
      <c r="D10" s="201"/>
      <c r="E10" s="202"/>
      <c r="F10" s="216"/>
      <c r="G10" s="216"/>
      <c r="H10" s="216"/>
      <c r="I10" s="216"/>
      <c r="J10" s="216"/>
      <c r="K10" s="216"/>
      <c r="L10" s="230"/>
      <c r="M10" s="216"/>
      <c r="N10" s="216"/>
      <c r="O10" s="216"/>
      <c r="P10" s="216"/>
      <c r="Q10" s="257"/>
      <c r="R10" s="203"/>
      <c r="S10" s="224"/>
      <c r="T10" s="203"/>
      <c r="U10" s="204"/>
      <c r="V10" s="205"/>
      <c r="W10" s="206"/>
      <c r="X10" s="205"/>
      <c r="Y10" s="206"/>
      <c r="Z10" s="205"/>
      <c r="AA10" s="206"/>
      <c r="AB10" s="245" t="str">
        <f t="shared" si="0"/>
        <v/>
      </c>
      <c r="AC10" s="246"/>
      <c r="AE10" s="8"/>
      <c r="AF10" s="8"/>
      <c r="AG10" s="8"/>
    </row>
    <row r="11" spans="1:33">
      <c r="A11" s="15"/>
      <c r="B11" s="199"/>
      <c r="C11" s="256"/>
      <c r="D11" s="201"/>
      <c r="E11" s="202"/>
      <c r="F11" s="216"/>
      <c r="G11" s="216"/>
      <c r="H11" s="216"/>
      <c r="I11" s="216"/>
      <c r="J11" s="216"/>
      <c r="K11" s="216"/>
      <c r="L11" s="230"/>
      <c r="M11" s="216"/>
      <c r="N11" s="216"/>
      <c r="O11" s="216"/>
      <c r="P11" s="216"/>
      <c r="Q11" s="257"/>
      <c r="R11" s="203"/>
      <c r="S11" s="224"/>
      <c r="T11" s="203"/>
      <c r="U11" s="204"/>
      <c r="V11" s="205"/>
      <c r="W11" s="206"/>
      <c r="X11" s="205"/>
      <c r="Y11" s="206"/>
      <c r="Z11" s="205"/>
      <c r="AA11" s="206"/>
      <c r="AB11" s="245" t="str">
        <f t="shared" si="0"/>
        <v/>
      </c>
      <c r="AC11" s="246"/>
      <c r="AE11" s="8"/>
      <c r="AF11" s="8"/>
      <c r="AG11" s="8"/>
    </row>
    <row r="12" spans="1:33">
      <c r="A12" s="15"/>
      <c r="B12" s="199"/>
      <c r="C12" s="256"/>
      <c r="D12" s="201"/>
      <c r="E12" s="202"/>
      <c r="F12" s="216"/>
      <c r="G12" s="216"/>
      <c r="H12" s="216"/>
      <c r="I12" s="216"/>
      <c r="J12" s="216"/>
      <c r="K12" s="216"/>
      <c r="L12" s="230"/>
      <c r="M12" s="216"/>
      <c r="N12" s="216"/>
      <c r="O12" s="216"/>
      <c r="P12" s="216"/>
      <c r="Q12" s="257"/>
      <c r="R12" s="203"/>
      <c r="S12" s="224"/>
      <c r="T12" s="203"/>
      <c r="U12" s="204"/>
      <c r="V12" s="205"/>
      <c r="W12" s="206"/>
      <c r="X12" s="205"/>
      <c r="Y12" s="206"/>
      <c r="Z12" s="205"/>
      <c r="AA12" s="206"/>
      <c r="AB12" s="245" t="str">
        <f t="shared" si="0"/>
        <v/>
      </c>
      <c r="AC12" s="246"/>
      <c r="AE12" s="8"/>
      <c r="AF12" s="8"/>
      <c r="AG12" s="8"/>
    </row>
    <row r="13" spans="1:33">
      <c r="A13" s="15"/>
      <c r="B13" s="199"/>
      <c r="C13" s="256"/>
      <c r="D13" s="201"/>
      <c r="E13" s="202"/>
      <c r="F13" s="216"/>
      <c r="G13" s="216"/>
      <c r="H13" s="216"/>
      <c r="I13" s="216"/>
      <c r="J13" s="216"/>
      <c r="K13" s="216"/>
      <c r="L13" s="230"/>
      <c r="M13" s="216"/>
      <c r="N13" s="216"/>
      <c r="O13" s="216"/>
      <c r="P13" s="216"/>
      <c r="Q13" s="257"/>
      <c r="R13" s="203"/>
      <c r="S13" s="224"/>
      <c r="T13" s="203"/>
      <c r="U13" s="204"/>
      <c r="V13" s="205"/>
      <c r="W13" s="206"/>
      <c r="X13" s="205"/>
      <c r="Y13" s="206"/>
      <c r="Z13" s="205"/>
      <c r="AA13" s="206"/>
      <c r="AB13" s="245" t="str">
        <f t="shared" si="0"/>
        <v/>
      </c>
      <c r="AC13" s="246"/>
      <c r="AE13" s="8"/>
      <c r="AF13" s="8"/>
      <c r="AG13" s="8"/>
    </row>
    <row r="14" spans="1:33">
      <c r="A14" s="15"/>
      <c r="B14" s="199"/>
      <c r="C14" s="256"/>
      <c r="D14" s="201"/>
      <c r="E14" s="202"/>
      <c r="F14" s="216"/>
      <c r="G14" s="216"/>
      <c r="H14" s="216"/>
      <c r="I14" s="216"/>
      <c r="J14" s="216"/>
      <c r="K14" s="216"/>
      <c r="L14" s="230"/>
      <c r="M14" s="216"/>
      <c r="N14" s="216"/>
      <c r="O14" s="216"/>
      <c r="P14" s="216"/>
      <c r="Q14" s="257"/>
      <c r="R14" s="203"/>
      <c r="S14" s="224"/>
      <c r="T14" s="203"/>
      <c r="U14" s="204"/>
      <c r="V14" s="205"/>
      <c r="W14" s="206"/>
      <c r="X14" s="205"/>
      <c r="Y14" s="206"/>
      <c r="Z14" s="205"/>
      <c r="AA14" s="206"/>
      <c r="AB14" s="245" t="str">
        <f t="shared" si="0"/>
        <v/>
      </c>
      <c r="AC14" s="246"/>
      <c r="AE14" s="8"/>
      <c r="AF14" s="8"/>
      <c r="AG14" s="8"/>
    </row>
    <row r="15" spans="1:33">
      <c r="A15" s="15"/>
      <c r="B15" s="199"/>
      <c r="C15" s="256"/>
      <c r="D15" s="201"/>
      <c r="E15" s="202"/>
      <c r="F15" s="216"/>
      <c r="G15" s="216"/>
      <c r="H15" s="216"/>
      <c r="I15" s="216"/>
      <c r="J15" s="216"/>
      <c r="K15" s="216"/>
      <c r="L15" s="230"/>
      <c r="M15" s="216"/>
      <c r="N15" s="216"/>
      <c r="O15" s="216"/>
      <c r="P15" s="216"/>
      <c r="Q15" s="257"/>
      <c r="R15" s="203"/>
      <c r="S15" s="224"/>
      <c r="T15" s="203"/>
      <c r="U15" s="204"/>
      <c r="V15" s="205"/>
      <c r="W15" s="206"/>
      <c r="X15" s="205"/>
      <c r="Y15" s="206"/>
      <c r="Z15" s="205"/>
      <c r="AA15" s="206"/>
      <c r="AB15" s="245" t="str">
        <f t="shared" si="0"/>
        <v/>
      </c>
      <c r="AC15" s="246"/>
      <c r="AE15" s="8"/>
      <c r="AF15" s="8"/>
      <c r="AG15" s="8"/>
    </row>
    <row r="16" spans="1:33">
      <c r="A16" s="15"/>
      <c r="B16" s="199"/>
      <c r="C16" s="256"/>
      <c r="D16" s="201"/>
      <c r="E16" s="202"/>
      <c r="F16" s="216"/>
      <c r="G16" s="216"/>
      <c r="H16" s="216"/>
      <c r="I16" s="216"/>
      <c r="J16" s="216"/>
      <c r="K16" s="216"/>
      <c r="L16" s="230"/>
      <c r="M16" s="216"/>
      <c r="N16" s="216"/>
      <c r="O16" s="216"/>
      <c r="P16" s="216"/>
      <c r="Q16" s="257"/>
      <c r="R16" s="203"/>
      <c r="S16" s="224"/>
      <c r="T16" s="203"/>
      <c r="U16" s="204"/>
      <c r="V16" s="205"/>
      <c r="W16" s="206"/>
      <c r="X16" s="205"/>
      <c r="Y16" s="206"/>
      <c r="Z16" s="205"/>
      <c r="AA16" s="206"/>
      <c r="AB16" s="245" t="str">
        <f t="shared" si="0"/>
        <v/>
      </c>
      <c r="AC16" s="246"/>
      <c r="AE16" s="8"/>
      <c r="AF16" s="8"/>
      <c r="AG16" s="8"/>
    </row>
    <row r="17" spans="1:33">
      <c r="A17" s="15"/>
      <c r="B17" s="199"/>
      <c r="C17" s="256"/>
      <c r="D17" s="201"/>
      <c r="E17" s="202"/>
      <c r="F17" s="216"/>
      <c r="G17" s="216"/>
      <c r="H17" s="216"/>
      <c r="I17" s="216"/>
      <c r="J17" s="216"/>
      <c r="K17" s="216"/>
      <c r="L17" s="230"/>
      <c r="M17" s="216"/>
      <c r="N17" s="216"/>
      <c r="O17" s="216"/>
      <c r="P17" s="216"/>
      <c r="Q17" s="257"/>
      <c r="R17" s="203"/>
      <c r="S17" s="224"/>
      <c r="T17" s="203"/>
      <c r="U17" s="204"/>
      <c r="V17" s="205"/>
      <c r="W17" s="206"/>
      <c r="X17" s="205"/>
      <c r="Y17" s="206"/>
      <c r="Z17" s="205"/>
      <c r="AA17" s="206"/>
      <c r="AB17" s="245" t="str">
        <f t="shared" si="0"/>
        <v/>
      </c>
      <c r="AC17" s="246"/>
      <c r="AE17" s="8"/>
      <c r="AF17" s="8"/>
      <c r="AG17" s="8"/>
    </row>
    <row r="18" spans="1:33">
      <c r="A18" s="15"/>
      <c r="B18" s="199"/>
      <c r="C18" s="256"/>
      <c r="D18" s="201"/>
      <c r="E18" s="202"/>
      <c r="F18" s="216"/>
      <c r="G18" s="216"/>
      <c r="H18" s="216"/>
      <c r="I18" s="216"/>
      <c r="J18" s="216"/>
      <c r="K18" s="216"/>
      <c r="L18" s="230"/>
      <c r="M18" s="216"/>
      <c r="N18" s="216"/>
      <c r="O18" s="216"/>
      <c r="P18" s="216"/>
      <c r="Q18" s="257"/>
      <c r="R18" s="203"/>
      <c r="S18" s="224"/>
      <c r="T18" s="203"/>
      <c r="U18" s="204"/>
      <c r="V18" s="205"/>
      <c r="W18" s="206"/>
      <c r="X18" s="205"/>
      <c r="Y18" s="206"/>
      <c r="Z18" s="205"/>
      <c r="AA18" s="206"/>
      <c r="AB18" s="245" t="str">
        <f t="shared" si="0"/>
        <v/>
      </c>
      <c r="AC18" s="246"/>
      <c r="AE18" s="8"/>
      <c r="AF18" s="8"/>
      <c r="AG18" s="8"/>
    </row>
    <row r="19" spans="1:33">
      <c r="A19" s="15"/>
      <c r="B19" s="199"/>
      <c r="C19" s="256"/>
      <c r="D19" s="201"/>
      <c r="E19" s="202"/>
      <c r="F19" s="216"/>
      <c r="G19" s="216"/>
      <c r="H19" s="216"/>
      <c r="I19" s="216"/>
      <c r="J19" s="216"/>
      <c r="K19" s="216"/>
      <c r="L19" s="230"/>
      <c r="M19" s="216"/>
      <c r="N19" s="216"/>
      <c r="O19" s="216"/>
      <c r="P19" s="216"/>
      <c r="Q19" s="257"/>
      <c r="R19" s="203"/>
      <c r="S19" s="224"/>
      <c r="T19" s="203"/>
      <c r="U19" s="204"/>
      <c r="V19" s="205"/>
      <c r="W19" s="206"/>
      <c r="X19" s="205"/>
      <c r="Y19" s="206"/>
      <c r="Z19" s="205"/>
      <c r="AA19" s="206"/>
      <c r="AB19" s="245" t="str">
        <f t="shared" si="0"/>
        <v/>
      </c>
      <c r="AC19" s="246"/>
      <c r="AE19" s="8"/>
      <c r="AF19" s="8"/>
      <c r="AG19" s="8"/>
    </row>
    <row r="20" spans="1:33">
      <c r="A20" s="15"/>
      <c r="B20" s="199"/>
      <c r="C20" s="256"/>
      <c r="D20" s="201"/>
      <c r="E20" s="202"/>
      <c r="F20" s="216"/>
      <c r="G20" s="216"/>
      <c r="H20" s="216"/>
      <c r="I20" s="216"/>
      <c r="J20" s="216"/>
      <c r="K20" s="216"/>
      <c r="L20" s="230"/>
      <c r="M20" s="216"/>
      <c r="N20" s="216"/>
      <c r="O20" s="216"/>
      <c r="P20" s="216"/>
      <c r="Q20" s="257"/>
      <c r="R20" s="203"/>
      <c r="S20" s="224"/>
      <c r="T20" s="203"/>
      <c r="U20" s="204"/>
      <c r="V20" s="205"/>
      <c r="W20" s="206"/>
      <c r="X20" s="205"/>
      <c r="Y20" s="206"/>
      <c r="Z20" s="205"/>
      <c r="AA20" s="206"/>
      <c r="AB20" s="245" t="str">
        <f t="shared" si="0"/>
        <v/>
      </c>
      <c r="AC20" s="246"/>
      <c r="AE20" s="8"/>
      <c r="AF20" s="8"/>
      <c r="AG20" s="8"/>
    </row>
    <row r="21" spans="1:33">
      <c r="A21" s="15"/>
      <c r="B21" s="199"/>
      <c r="C21" s="256"/>
      <c r="D21" s="201"/>
      <c r="E21" s="202"/>
      <c r="F21" s="216"/>
      <c r="G21" s="216"/>
      <c r="H21" s="216"/>
      <c r="I21" s="216"/>
      <c r="J21" s="216"/>
      <c r="K21" s="216"/>
      <c r="L21" s="230"/>
      <c r="M21" s="216"/>
      <c r="N21" s="216"/>
      <c r="O21" s="216"/>
      <c r="P21" s="216"/>
      <c r="Q21" s="257"/>
      <c r="R21" s="203"/>
      <c r="S21" s="224"/>
      <c r="T21" s="203"/>
      <c r="U21" s="204"/>
      <c r="V21" s="205"/>
      <c r="W21" s="206"/>
      <c r="X21" s="205"/>
      <c r="Y21" s="206"/>
      <c r="Z21" s="205"/>
      <c r="AA21" s="206"/>
      <c r="AB21" s="245" t="str">
        <f t="shared" si="0"/>
        <v/>
      </c>
      <c r="AC21" s="246"/>
      <c r="AE21" s="8"/>
      <c r="AF21" s="8"/>
      <c r="AG21" s="8"/>
    </row>
    <row r="22" spans="1:33">
      <c r="A22" s="15"/>
      <c r="B22" s="199"/>
      <c r="C22" s="256"/>
      <c r="D22" s="201"/>
      <c r="E22" s="202"/>
      <c r="F22" s="216"/>
      <c r="G22" s="216"/>
      <c r="H22" s="216"/>
      <c r="I22" s="216"/>
      <c r="J22" s="216"/>
      <c r="K22" s="216"/>
      <c r="L22" s="230"/>
      <c r="M22" s="216"/>
      <c r="N22" s="216"/>
      <c r="O22" s="216"/>
      <c r="P22" s="216"/>
      <c r="Q22" s="257"/>
      <c r="R22" s="203"/>
      <c r="S22" s="224"/>
      <c r="T22" s="203"/>
      <c r="U22" s="204"/>
      <c r="V22" s="205"/>
      <c r="W22" s="206"/>
      <c r="X22" s="205"/>
      <c r="Y22" s="206"/>
      <c r="Z22" s="205"/>
      <c r="AA22" s="206"/>
      <c r="AB22" s="245" t="str">
        <f t="shared" si="0"/>
        <v/>
      </c>
      <c r="AC22" s="246"/>
      <c r="AE22" s="8"/>
      <c r="AF22" s="8"/>
      <c r="AG22" s="8"/>
    </row>
    <row r="23" spans="1:33">
      <c r="A23" s="15"/>
      <c r="B23" s="199"/>
      <c r="C23" s="256"/>
      <c r="D23" s="201"/>
      <c r="E23" s="202"/>
      <c r="F23" s="216"/>
      <c r="G23" s="216"/>
      <c r="H23" s="216"/>
      <c r="I23" s="216"/>
      <c r="J23" s="216"/>
      <c r="K23" s="216"/>
      <c r="L23" s="230"/>
      <c r="M23" s="216"/>
      <c r="N23" s="216"/>
      <c r="O23" s="216"/>
      <c r="P23" s="216"/>
      <c r="Q23" s="257"/>
      <c r="R23" s="203"/>
      <c r="S23" s="224"/>
      <c r="T23" s="203"/>
      <c r="U23" s="204"/>
      <c r="V23" s="205"/>
      <c r="W23" s="206"/>
      <c r="X23" s="205"/>
      <c r="Y23" s="206"/>
      <c r="Z23" s="205"/>
      <c r="AA23" s="206"/>
      <c r="AB23" s="245" t="str">
        <f t="shared" si="0"/>
        <v/>
      </c>
      <c r="AC23" s="246"/>
      <c r="AE23" s="8"/>
      <c r="AF23" s="8"/>
      <c r="AG23" s="8"/>
    </row>
    <row r="24" spans="1:33">
      <c r="A24" s="15"/>
      <c r="B24" s="199"/>
      <c r="C24" s="256"/>
      <c r="D24" s="201"/>
      <c r="E24" s="202"/>
      <c r="F24" s="216"/>
      <c r="G24" s="216"/>
      <c r="H24" s="216"/>
      <c r="I24" s="216"/>
      <c r="J24" s="216"/>
      <c r="K24" s="216"/>
      <c r="L24" s="230"/>
      <c r="M24" s="216"/>
      <c r="N24" s="216"/>
      <c r="O24" s="216"/>
      <c r="P24" s="216"/>
      <c r="Q24" s="257"/>
      <c r="R24" s="203"/>
      <c r="S24" s="224"/>
      <c r="T24" s="203"/>
      <c r="U24" s="204"/>
      <c r="V24" s="205"/>
      <c r="W24" s="206"/>
      <c r="X24" s="205"/>
      <c r="Y24" s="206"/>
      <c r="Z24" s="205"/>
      <c r="AA24" s="206"/>
      <c r="AB24" s="245" t="str">
        <f t="shared" si="0"/>
        <v/>
      </c>
      <c r="AC24" s="246"/>
      <c r="AE24" s="8"/>
      <c r="AF24" s="8"/>
      <c r="AG24" s="8"/>
    </row>
    <row r="25" spans="1:33">
      <c r="A25" s="15"/>
      <c r="B25" s="199"/>
      <c r="C25" s="256"/>
      <c r="D25" s="201"/>
      <c r="E25" s="202"/>
      <c r="F25" s="216"/>
      <c r="G25" s="216"/>
      <c r="H25" s="216"/>
      <c r="I25" s="216"/>
      <c r="J25" s="216"/>
      <c r="K25" s="216"/>
      <c r="L25" s="230"/>
      <c r="M25" s="216"/>
      <c r="N25" s="216"/>
      <c r="O25" s="216"/>
      <c r="P25" s="216"/>
      <c r="Q25" s="257"/>
      <c r="R25" s="203"/>
      <c r="S25" s="224"/>
      <c r="T25" s="203"/>
      <c r="U25" s="204"/>
      <c r="V25" s="205"/>
      <c r="W25" s="206"/>
      <c r="X25" s="205"/>
      <c r="Y25" s="206"/>
      <c r="Z25" s="205"/>
      <c r="AA25" s="206"/>
      <c r="AB25" s="245" t="str">
        <f t="shared" si="0"/>
        <v/>
      </c>
      <c r="AC25" s="246"/>
      <c r="AE25" s="8"/>
      <c r="AF25" s="8"/>
      <c r="AG25" s="8"/>
    </row>
    <row r="26" spans="1:33">
      <c r="A26" s="15"/>
      <c r="B26" s="199"/>
      <c r="C26" s="256"/>
      <c r="D26" s="201"/>
      <c r="E26" s="202"/>
      <c r="F26" s="216"/>
      <c r="G26" s="216"/>
      <c r="H26" s="216"/>
      <c r="I26" s="216"/>
      <c r="J26" s="216"/>
      <c r="K26" s="216"/>
      <c r="L26" s="230"/>
      <c r="M26" s="216"/>
      <c r="N26" s="216"/>
      <c r="O26" s="216"/>
      <c r="P26" s="216"/>
      <c r="Q26" s="257"/>
      <c r="R26" s="203"/>
      <c r="S26" s="224"/>
      <c r="T26" s="203"/>
      <c r="U26" s="204"/>
      <c r="V26" s="205"/>
      <c r="W26" s="206"/>
      <c r="X26" s="205"/>
      <c r="Y26" s="206"/>
      <c r="Z26" s="205"/>
      <c r="AA26" s="206"/>
      <c r="AB26" s="245" t="str">
        <f t="shared" si="0"/>
        <v/>
      </c>
      <c r="AC26" s="246"/>
      <c r="AE26" s="8"/>
      <c r="AF26" s="8"/>
      <c r="AG26" s="8"/>
    </row>
    <row r="27" spans="1:33">
      <c r="A27" s="15"/>
      <c r="B27" s="199"/>
      <c r="C27" s="256"/>
      <c r="D27" s="201"/>
      <c r="E27" s="202"/>
      <c r="F27" s="216"/>
      <c r="G27" s="216"/>
      <c r="H27" s="216"/>
      <c r="I27" s="216"/>
      <c r="J27" s="216"/>
      <c r="K27" s="216"/>
      <c r="L27" s="230"/>
      <c r="M27" s="216"/>
      <c r="N27" s="216"/>
      <c r="O27" s="216"/>
      <c r="P27" s="216"/>
      <c r="Q27" s="257"/>
      <c r="R27" s="203"/>
      <c r="S27" s="224"/>
      <c r="T27" s="203"/>
      <c r="U27" s="204"/>
      <c r="V27" s="205"/>
      <c r="W27" s="206"/>
      <c r="X27" s="205"/>
      <c r="Y27" s="206"/>
      <c r="Z27" s="205"/>
      <c r="AA27" s="206"/>
      <c r="AB27" s="245" t="str">
        <f t="shared" si="0"/>
        <v/>
      </c>
      <c r="AC27" s="246"/>
      <c r="AE27" s="8"/>
      <c r="AF27" s="8"/>
      <c r="AG27" s="8"/>
    </row>
    <row r="28" spans="1:33">
      <c r="A28" s="15"/>
      <c r="B28" s="199"/>
      <c r="C28" s="256"/>
      <c r="D28" s="201"/>
      <c r="E28" s="202"/>
      <c r="F28" s="216"/>
      <c r="G28" s="216"/>
      <c r="H28" s="216"/>
      <c r="I28" s="216"/>
      <c r="J28" s="216"/>
      <c r="K28" s="216"/>
      <c r="L28" s="230"/>
      <c r="M28" s="216"/>
      <c r="N28" s="216"/>
      <c r="O28" s="216"/>
      <c r="P28" s="216"/>
      <c r="Q28" s="257"/>
      <c r="R28" s="203"/>
      <c r="S28" s="224"/>
      <c r="T28" s="203"/>
      <c r="U28" s="204"/>
      <c r="V28" s="205"/>
      <c r="W28" s="206"/>
      <c r="X28" s="205"/>
      <c r="Y28" s="206"/>
      <c r="Z28" s="205"/>
      <c r="AA28" s="206"/>
      <c r="AB28" s="245" t="str">
        <f t="shared" si="0"/>
        <v/>
      </c>
      <c r="AC28" s="246"/>
      <c r="AE28" s="8"/>
      <c r="AF28" s="8"/>
      <c r="AG28" s="8"/>
    </row>
    <row r="29" spans="1:33">
      <c r="A29" s="15"/>
      <c r="B29" s="199"/>
      <c r="C29" s="256"/>
      <c r="D29" s="201"/>
      <c r="E29" s="202"/>
      <c r="F29" s="216"/>
      <c r="G29" s="216"/>
      <c r="H29" s="216"/>
      <c r="I29" s="216"/>
      <c r="J29" s="216"/>
      <c r="K29" s="216"/>
      <c r="L29" s="230"/>
      <c r="M29" s="216"/>
      <c r="N29" s="216"/>
      <c r="O29" s="216"/>
      <c r="P29" s="216"/>
      <c r="Q29" s="257"/>
      <c r="R29" s="203"/>
      <c r="S29" s="224"/>
      <c r="T29" s="203"/>
      <c r="U29" s="204"/>
      <c r="V29" s="205"/>
      <c r="W29" s="206"/>
      <c r="X29" s="205"/>
      <c r="Y29" s="206"/>
      <c r="Z29" s="205"/>
      <c r="AA29" s="206"/>
      <c r="AB29" s="245" t="str">
        <f t="shared" si="0"/>
        <v/>
      </c>
      <c r="AC29" s="246"/>
      <c r="AE29" s="8"/>
      <c r="AF29" s="8"/>
      <c r="AG29" s="8"/>
    </row>
    <row r="30" spans="1:33">
      <c r="A30" s="15"/>
      <c r="B30" s="199"/>
      <c r="C30" s="256"/>
      <c r="D30" s="201"/>
      <c r="E30" s="202"/>
      <c r="F30" s="216"/>
      <c r="G30" s="216"/>
      <c r="H30" s="216"/>
      <c r="I30" s="216"/>
      <c r="J30" s="216"/>
      <c r="K30" s="216"/>
      <c r="L30" s="230"/>
      <c r="M30" s="216"/>
      <c r="N30" s="216"/>
      <c r="O30" s="216"/>
      <c r="P30" s="216"/>
      <c r="Q30" s="257"/>
      <c r="R30" s="203"/>
      <c r="S30" s="224"/>
      <c r="T30" s="203"/>
      <c r="U30" s="204"/>
      <c r="V30" s="205"/>
      <c r="W30" s="206"/>
      <c r="X30" s="205"/>
      <c r="Y30" s="206"/>
      <c r="Z30" s="205"/>
      <c r="AA30" s="206"/>
      <c r="AB30" s="245" t="str">
        <f t="shared" si="0"/>
        <v/>
      </c>
      <c r="AC30" s="246"/>
      <c r="AE30" s="8"/>
      <c r="AF30" s="8"/>
      <c r="AG30" s="8"/>
    </row>
    <row r="31" spans="1:33">
      <c r="A31" s="15"/>
      <c r="B31" s="199"/>
      <c r="C31" s="256"/>
      <c r="D31" s="201"/>
      <c r="E31" s="202"/>
      <c r="F31" s="216"/>
      <c r="G31" s="216"/>
      <c r="H31" s="216"/>
      <c r="I31" s="216"/>
      <c r="J31" s="216"/>
      <c r="K31" s="216"/>
      <c r="L31" s="230"/>
      <c r="M31" s="216"/>
      <c r="N31" s="216"/>
      <c r="O31" s="216"/>
      <c r="P31" s="216"/>
      <c r="Q31" s="257"/>
      <c r="R31" s="203"/>
      <c r="S31" s="224"/>
      <c r="T31" s="203"/>
      <c r="U31" s="204"/>
      <c r="V31" s="205"/>
      <c r="W31" s="206"/>
      <c r="X31" s="205"/>
      <c r="Y31" s="206"/>
      <c r="Z31" s="205"/>
      <c r="AA31" s="206"/>
      <c r="AB31" s="245" t="str">
        <f t="shared" si="0"/>
        <v/>
      </c>
      <c r="AC31" s="246"/>
      <c r="AE31" s="8"/>
      <c r="AF31" s="8"/>
      <c r="AG31" s="8"/>
    </row>
    <row r="32" spans="1:33">
      <c r="A32" s="15"/>
      <c r="B32" s="199"/>
      <c r="C32" s="256"/>
      <c r="D32" s="201"/>
      <c r="E32" s="202"/>
      <c r="F32" s="216"/>
      <c r="G32" s="216"/>
      <c r="H32" s="216"/>
      <c r="I32" s="216"/>
      <c r="J32" s="216"/>
      <c r="K32" s="216"/>
      <c r="L32" s="230"/>
      <c r="M32" s="216"/>
      <c r="N32" s="216"/>
      <c r="O32" s="216"/>
      <c r="P32" s="216"/>
      <c r="Q32" s="257"/>
      <c r="R32" s="203"/>
      <c r="S32" s="224"/>
      <c r="T32" s="203"/>
      <c r="U32" s="204"/>
      <c r="V32" s="205"/>
      <c r="W32" s="206"/>
      <c r="X32" s="205"/>
      <c r="Y32" s="206"/>
      <c r="Z32" s="205"/>
      <c r="AA32" s="206"/>
      <c r="AB32" s="245" t="str">
        <f t="shared" si="0"/>
        <v/>
      </c>
      <c r="AC32" s="246"/>
      <c r="AE32" s="8"/>
      <c r="AF32" s="8"/>
      <c r="AG32" s="8"/>
    </row>
    <row r="33" spans="1:33">
      <c r="A33" s="15"/>
      <c r="B33" s="199"/>
      <c r="C33" s="256"/>
      <c r="D33" s="201"/>
      <c r="E33" s="202"/>
      <c r="F33" s="216"/>
      <c r="G33" s="216"/>
      <c r="H33" s="216"/>
      <c r="I33" s="216"/>
      <c r="J33" s="216"/>
      <c r="K33" s="216"/>
      <c r="L33" s="230"/>
      <c r="M33" s="216"/>
      <c r="N33" s="216"/>
      <c r="O33" s="216"/>
      <c r="P33" s="216"/>
      <c r="Q33" s="257"/>
      <c r="R33" s="203"/>
      <c r="S33" s="224"/>
      <c r="T33" s="203"/>
      <c r="U33" s="204"/>
      <c r="V33" s="205"/>
      <c r="W33" s="206"/>
      <c r="X33" s="205"/>
      <c r="Y33" s="206"/>
      <c r="Z33" s="205"/>
      <c r="AA33" s="206"/>
      <c r="AB33" s="245" t="str">
        <f t="shared" si="0"/>
        <v/>
      </c>
      <c r="AC33" s="246"/>
      <c r="AE33" s="8"/>
      <c r="AF33" s="8"/>
      <c r="AG33" s="8"/>
    </row>
    <row r="34" spans="1:33">
      <c r="A34" s="15"/>
      <c r="B34" s="199"/>
      <c r="C34" s="256"/>
      <c r="D34" s="201"/>
      <c r="E34" s="202"/>
      <c r="F34" s="216"/>
      <c r="G34" s="216"/>
      <c r="H34" s="216"/>
      <c r="I34" s="216"/>
      <c r="J34" s="216"/>
      <c r="K34" s="216"/>
      <c r="L34" s="230"/>
      <c r="M34" s="216"/>
      <c r="N34" s="216"/>
      <c r="O34" s="216"/>
      <c r="P34" s="216"/>
      <c r="Q34" s="257"/>
      <c r="R34" s="203"/>
      <c r="S34" s="224"/>
      <c r="T34" s="203"/>
      <c r="U34" s="204"/>
      <c r="V34" s="205"/>
      <c r="W34" s="206"/>
      <c r="X34" s="205"/>
      <c r="Y34" s="206"/>
      <c r="Z34" s="205"/>
      <c r="AA34" s="206"/>
      <c r="AB34" s="245" t="str">
        <f t="shared" si="0"/>
        <v/>
      </c>
      <c r="AC34" s="246"/>
      <c r="AE34" s="8"/>
      <c r="AF34" s="8"/>
      <c r="AG34" s="8"/>
    </row>
    <row r="35" spans="1:33">
      <c r="A35" s="15"/>
      <c r="B35" s="199"/>
      <c r="C35" s="256"/>
      <c r="D35" s="201"/>
      <c r="E35" s="202"/>
      <c r="F35" s="216"/>
      <c r="G35" s="216"/>
      <c r="H35" s="216"/>
      <c r="I35" s="216"/>
      <c r="J35" s="216"/>
      <c r="K35" s="216"/>
      <c r="L35" s="230"/>
      <c r="M35" s="216"/>
      <c r="N35" s="216"/>
      <c r="O35" s="216"/>
      <c r="P35" s="216"/>
      <c r="Q35" s="257"/>
      <c r="R35" s="203"/>
      <c r="S35" s="224"/>
      <c r="T35" s="203"/>
      <c r="U35" s="204"/>
      <c r="V35" s="205"/>
      <c r="W35" s="206"/>
      <c r="X35" s="205"/>
      <c r="Y35" s="206"/>
      <c r="Z35" s="205"/>
      <c r="AA35" s="206"/>
      <c r="AB35" s="245" t="str">
        <f t="shared" si="0"/>
        <v/>
      </c>
      <c r="AC35" s="246"/>
      <c r="AE35" s="8"/>
      <c r="AF35" s="8"/>
      <c r="AG35" s="8"/>
    </row>
    <row r="36" spans="1:33">
      <c r="A36" s="15"/>
      <c r="B36" s="199"/>
      <c r="C36" s="256"/>
      <c r="D36" s="201"/>
      <c r="E36" s="202"/>
      <c r="F36" s="216"/>
      <c r="G36" s="216"/>
      <c r="H36" s="216"/>
      <c r="I36" s="216"/>
      <c r="J36" s="216"/>
      <c r="K36" s="216"/>
      <c r="L36" s="230"/>
      <c r="M36" s="216"/>
      <c r="N36" s="216"/>
      <c r="O36" s="216"/>
      <c r="P36" s="216"/>
      <c r="Q36" s="257"/>
      <c r="R36" s="203"/>
      <c r="S36" s="224"/>
      <c r="T36" s="203"/>
      <c r="U36" s="204"/>
      <c r="V36" s="205"/>
      <c r="W36" s="206"/>
      <c r="X36" s="205"/>
      <c r="Y36" s="206"/>
      <c r="Z36" s="205"/>
      <c r="AA36" s="206"/>
      <c r="AB36" s="245" t="str">
        <f t="shared" si="0"/>
        <v/>
      </c>
      <c r="AC36" s="246"/>
      <c r="AE36" s="8"/>
      <c r="AF36" s="8"/>
      <c r="AG36" s="8"/>
    </row>
    <row r="37" spans="1:33">
      <c r="A37" s="15"/>
      <c r="B37" s="199"/>
      <c r="C37" s="256"/>
      <c r="D37" s="201"/>
      <c r="E37" s="202"/>
      <c r="F37" s="216"/>
      <c r="G37" s="216"/>
      <c r="H37" s="216"/>
      <c r="I37" s="216"/>
      <c r="J37" s="216"/>
      <c r="K37" s="216"/>
      <c r="L37" s="230"/>
      <c r="M37" s="216"/>
      <c r="N37" s="216"/>
      <c r="O37" s="216"/>
      <c r="P37" s="216"/>
      <c r="Q37" s="257"/>
      <c r="R37" s="203"/>
      <c r="S37" s="224"/>
      <c r="T37" s="203"/>
      <c r="U37" s="204"/>
      <c r="V37" s="205"/>
      <c r="W37" s="206"/>
      <c r="X37" s="205"/>
      <c r="Y37" s="206"/>
      <c r="Z37" s="205"/>
      <c r="AA37" s="206"/>
      <c r="AB37" s="245" t="str">
        <f t="shared" si="0"/>
        <v/>
      </c>
      <c r="AC37" s="246"/>
      <c r="AE37" s="8"/>
      <c r="AF37" s="8"/>
      <c r="AG37" s="8"/>
    </row>
    <row r="38" spans="1:33">
      <c r="A38" s="15"/>
      <c r="B38" s="199"/>
      <c r="C38" s="256"/>
      <c r="D38" s="201"/>
      <c r="E38" s="202"/>
      <c r="F38" s="216"/>
      <c r="G38" s="216"/>
      <c r="H38" s="216"/>
      <c r="I38" s="216"/>
      <c r="J38" s="216"/>
      <c r="K38" s="216"/>
      <c r="L38" s="230"/>
      <c r="M38" s="216"/>
      <c r="N38" s="216"/>
      <c r="O38" s="216"/>
      <c r="P38" s="216"/>
      <c r="Q38" s="257"/>
      <c r="R38" s="203"/>
      <c r="S38" s="224"/>
      <c r="T38" s="203"/>
      <c r="U38" s="204"/>
      <c r="V38" s="205"/>
      <c r="W38" s="206"/>
      <c r="X38" s="205"/>
      <c r="Y38" s="206"/>
      <c r="Z38" s="205"/>
      <c r="AA38" s="206"/>
      <c r="AB38" s="245" t="str">
        <f t="shared" si="0"/>
        <v/>
      </c>
      <c r="AC38" s="246"/>
      <c r="AE38" s="8"/>
      <c r="AF38" s="8"/>
      <c r="AG38" s="8"/>
    </row>
    <row r="39" spans="1:33">
      <c r="A39" s="15"/>
      <c r="B39" s="199"/>
      <c r="C39" s="256"/>
      <c r="D39" s="201"/>
      <c r="E39" s="202"/>
      <c r="F39" s="216"/>
      <c r="G39" s="216"/>
      <c r="H39" s="216"/>
      <c r="I39" s="216"/>
      <c r="J39" s="216"/>
      <c r="K39" s="216"/>
      <c r="L39" s="230"/>
      <c r="M39" s="216"/>
      <c r="N39" s="216"/>
      <c r="O39" s="216"/>
      <c r="P39" s="216"/>
      <c r="Q39" s="257"/>
      <c r="R39" s="203"/>
      <c r="S39" s="224"/>
      <c r="T39" s="203"/>
      <c r="U39" s="204"/>
      <c r="V39" s="205"/>
      <c r="W39" s="206"/>
      <c r="X39" s="205"/>
      <c r="Y39" s="206"/>
      <c r="Z39" s="205"/>
      <c r="AA39" s="206"/>
      <c r="AB39" s="245" t="str">
        <f t="shared" si="0"/>
        <v/>
      </c>
      <c r="AC39" s="246"/>
      <c r="AE39" s="8"/>
      <c r="AF39" s="8"/>
      <c r="AG39" s="8"/>
    </row>
    <row r="40" spans="1:33">
      <c r="A40" s="15"/>
      <c r="B40" s="199"/>
      <c r="C40" s="256"/>
      <c r="D40" s="201"/>
      <c r="E40" s="202"/>
      <c r="F40" s="216"/>
      <c r="G40" s="216"/>
      <c r="H40" s="216"/>
      <c r="I40" s="216"/>
      <c r="J40" s="216"/>
      <c r="K40" s="216"/>
      <c r="L40" s="230"/>
      <c r="M40" s="216"/>
      <c r="N40" s="216"/>
      <c r="O40" s="216"/>
      <c r="P40" s="216"/>
      <c r="Q40" s="257"/>
      <c r="R40" s="203"/>
      <c r="S40" s="224"/>
      <c r="T40" s="203"/>
      <c r="U40" s="204"/>
      <c r="V40" s="205"/>
      <c r="W40" s="206"/>
      <c r="X40" s="205"/>
      <c r="Y40" s="206"/>
      <c r="Z40" s="205"/>
      <c r="AA40" s="206"/>
      <c r="AB40" s="245" t="str">
        <f t="shared" si="0"/>
        <v/>
      </c>
      <c r="AC40" s="246"/>
      <c r="AE40" s="8"/>
      <c r="AF40" s="8"/>
      <c r="AG40" s="8"/>
    </row>
    <row r="41" spans="1:33">
      <c r="A41" s="15"/>
      <c r="B41" s="199"/>
      <c r="C41" s="256"/>
      <c r="D41" s="201"/>
      <c r="E41" s="202"/>
      <c r="F41" s="216"/>
      <c r="G41" s="216"/>
      <c r="H41" s="216"/>
      <c r="I41" s="216"/>
      <c r="J41" s="216"/>
      <c r="K41" s="216"/>
      <c r="L41" s="230"/>
      <c r="M41" s="216"/>
      <c r="N41" s="216"/>
      <c r="O41" s="216"/>
      <c r="P41" s="216"/>
      <c r="Q41" s="257"/>
      <c r="R41" s="203"/>
      <c r="S41" s="224"/>
      <c r="T41" s="203"/>
      <c r="U41" s="204"/>
      <c r="V41" s="205"/>
      <c r="W41" s="206"/>
      <c r="X41" s="205"/>
      <c r="Y41" s="206"/>
      <c r="Z41" s="205"/>
      <c r="AA41" s="206"/>
      <c r="AB41" s="245" t="str">
        <f t="shared" si="0"/>
        <v/>
      </c>
      <c r="AC41" s="246"/>
      <c r="AE41" s="8"/>
      <c r="AF41" s="8"/>
      <c r="AG41" s="8"/>
    </row>
    <row r="42" spans="1:33">
      <c r="A42" s="15"/>
      <c r="B42" s="199"/>
      <c r="C42" s="256"/>
      <c r="D42" s="201"/>
      <c r="E42" s="202"/>
      <c r="F42" s="216"/>
      <c r="G42" s="216"/>
      <c r="H42" s="216"/>
      <c r="I42" s="216"/>
      <c r="J42" s="216"/>
      <c r="K42" s="216"/>
      <c r="L42" s="230"/>
      <c r="M42" s="216"/>
      <c r="N42" s="216"/>
      <c r="O42" s="216"/>
      <c r="P42" s="216"/>
      <c r="Q42" s="257"/>
      <c r="R42" s="203"/>
      <c r="S42" s="224"/>
      <c r="T42" s="203"/>
      <c r="U42" s="204"/>
      <c r="V42" s="205"/>
      <c r="W42" s="206"/>
      <c r="X42" s="205"/>
      <c r="Y42" s="206"/>
      <c r="Z42" s="205"/>
      <c r="AA42" s="206"/>
      <c r="AB42" s="245" t="str">
        <f t="shared" si="0"/>
        <v/>
      </c>
      <c r="AC42" s="246"/>
      <c r="AE42" s="8"/>
      <c r="AF42" s="8"/>
      <c r="AG42" s="8"/>
    </row>
    <row r="43" spans="1:33">
      <c r="A43" s="15"/>
      <c r="B43" s="199"/>
      <c r="C43" s="256"/>
      <c r="D43" s="201"/>
      <c r="E43" s="202"/>
      <c r="F43" s="216"/>
      <c r="G43" s="216"/>
      <c r="H43" s="216"/>
      <c r="I43" s="216"/>
      <c r="J43" s="216"/>
      <c r="K43" s="216"/>
      <c r="L43" s="230"/>
      <c r="M43" s="216"/>
      <c r="N43" s="216"/>
      <c r="O43" s="216"/>
      <c r="P43" s="216"/>
      <c r="Q43" s="257"/>
      <c r="R43" s="203"/>
      <c r="S43" s="224"/>
      <c r="T43" s="203"/>
      <c r="U43" s="204"/>
      <c r="V43" s="205"/>
      <c r="W43" s="206"/>
      <c r="X43" s="205"/>
      <c r="Y43" s="206"/>
      <c r="Z43" s="205"/>
      <c r="AA43" s="206"/>
      <c r="AB43" s="245" t="str">
        <f t="shared" si="0"/>
        <v/>
      </c>
      <c r="AC43" s="246"/>
      <c r="AE43" s="8"/>
      <c r="AF43" s="8"/>
      <c r="AG43" s="8"/>
    </row>
    <row r="44" spans="1:33">
      <c r="A44" s="15"/>
      <c r="B44" s="199"/>
      <c r="C44" s="256"/>
      <c r="D44" s="201"/>
      <c r="E44" s="202"/>
      <c r="F44" s="216"/>
      <c r="G44" s="216"/>
      <c r="H44" s="216"/>
      <c r="I44" s="216"/>
      <c r="J44" s="216"/>
      <c r="K44" s="216"/>
      <c r="L44" s="230"/>
      <c r="M44" s="216"/>
      <c r="N44" s="216"/>
      <c r="O44" s="216"/>
      <c r="P44" s="216"/>
      <c r="Q44" s="257"/>
      <c r="R44" s="203"/>
      <c r="S44" s="224"/>
      <c r="T44" s="203"/>
      <c r="U44" s="204"/>
      <c r="V44" s="205"/>
      <c r="W44" s="206"/>
      <c r="X44" s="205"/>
      <c r="Y44" s="206"/>
      <c r="Z44" s="205"/>
      <c r="AA44" s="206"/>
      <c r="AB44" s="245" t="str">
        <f t="shared" si="0"/>
        <v/>
      </c>
      <c r="AC44" s="246"/>
      <c r="AE44" s="8"/>
      <c r="AF44" s="8"/>
      <c r="AG44" s="8"/>
    </row>
    <row r="45" spans="1:33">
      <c r="A45" s="15"/>
      <c r="B45" s="199"/>
      <c r="C45" s="256"/>
      <c r="D45" s="201"/>
      <c r="E45" s="202"/>
      <c r="F45" s="216"/>
      <c r="G45" s="216"/>
      <c r="H45" s="216"/>
      <c r="I45" s="216"/>
      <c r="J45" s="216"/>
      <c r="K45" s="216"/>
      <c r="L45" s="230"/>
      <c r="M45" s="216"/>
      <c r="N45" s="216"/>
      <c r="O45" s="216"/>
      <c r="P45" s="216"/>
      <c r="Q45" s="257"/>
      <c r="R45" s="203"/>
      <c r="S45" s="224"/>
      <c r="T45" s="203"/>
      <c r="U45" s="204"/>
      <c r="V45" s="205"/>
      <c r="W45" s="206"/>
      <c r="X45" s="205"/>
      <c r="Y45" s="206"/>
      <c r="Z45" s="205"/>
      <c r="AA45" s="206"/>
      <c r="AB45" s="245" t="str">
        <f t="shared" si="0"/>
        <v/>
      </c>
      <c r="AC45" s="246"/>
      <c r="AE45" s="8"/>
      <c r="AF45" s="8"/>
      <c r="AG45" s="8"/>
    </row>
    <row r="46" spans="1:33">
      <c r="A46" s="15"/>
      <c r="B46" s="199"/>
      <c r="C46" s="256"/>
      <c r="D46" s="201"/>
      <c r="E46" s="202"/>
      <c r="F46" s="216"/>
      <c r="G46" s="216"/>
      <c r="H46" s="216"/>
      <c r="I46" s="216"/>
      <c r="J46" s="216"/>
      <c r="K46" s="216"/>
      <c r="L46" s="230"/>
      <c r="M46" s="216"/>
      <c r="N46" s="216"/>
      <c r="O46" s="216"/>
      <c r="P46" s="216"/>
      <c r="Q46" s="257"/>
      <c r="R46" s="203"/>
      <c r="S46" s="224"/>
      <c r="T46" s="203"/>
      <c r="U46" s="204"/>
      <c r="V46" s="205"/>
      <c r="W46" s="206"/>
      <c r="X46" s="205"/>
      <c r="Y46" s="206"/>
      <c r="Z46" s="205"/>
      <c r="AA46" s="206"/>
      <c r="AB46" s="245" t="str">
        <f t="shared" si="0"/>
        <v/>
      </c>
      <c r="AC46" s="246"/>
      <c r="AE46" s="8"/>
      <c r="AF46" s="8"/>
      <c r="AG46" s="8"/>
    </row>
    <row r="47" spans="1:33">
      <c r="A47" s="15"/>
      <c r="B47" s="199"/>
      <c r="C47" s="256"/>
      <c r="D47" s="201"/>
      <c r="E47" s="202"/>
      <c r="F47" s="216"/>
      <c r="G47" s="216"/>
      <c r="H47" s="216"/>
      <c r="I47" s="216"/>
      <c r="J47" s="216"/>
      <c r="K47" s="216"/>
      <c r="L47" s="230"/>
      <c r="M47" s="216"/>
      <c r="N47" s="216"/>
      <c r="O47" s="216"/>
      <c r="P47" s="216"/>
      <c r="Q47" s="257"/>
      <c r="R47" s="203"/>
      <c r="S47" s="224"/>
      <c r="T47" s="203"/>
      <c r="U47" s="204"/>
      <c r="V47" s="205"/>
      <c r="W47" s="206"/>
      <c r="X47" s="205"/>
      <c r="Y47" s="206"/>
      <c r="Z47" s="205"/>
      <c r="AA47" s="206"/>
      <c r="AB47" s="245" t="str">
        <f t="shared" si="0"/>
        <v/>
      </c>
      <c r="AC47" s="246"/>
      <c r="AE47" s="8"/>
      <c r="AF47" s="8"/>
      <c r="AG47" s="8"/>
    </row>
    <row r="48" spans="1:33">
      <c r="A48" s="15"/>
      <c r="B48" s="199"/>
      <c r="C48" s="256"/>
      <c r="D48" s="201"/>
      <c r="E48" s="202"/>
      <c r="F48" s="216"/>
      <c r="G48" s="216"/>
      <c r="H48" s="216"/>
      <c r="I48" s="216"/>
      <c r="J48" s="216"/>
      <c r="K48" s="216"/>
      <c r="L48" s="230"/>
      <c r="M48" s="216"/>
      <c r="N48" s="216"/>
      <c r="O48" s="216"/>
      <c r="P48" s="216"/>
      <c r="Q48" s="257"/>
      <c r="R48" s="203"/>
      <c r="S48" s="224"/>
      <c r="T48" s="203"/>
      <c r="U48" s="204"/>
      <c r="V48" s="205"/>
      <c r="W48" s="206"/>
      <c r="X48" s="205"/>
      <c r="Y48" s="206"/>
      <c r="Z48" s="205"/>
      <c r="AA48" s="206"/>
      <c r="AB48" s="245" t="str">
        <f t="shared" si="0"/>
        <v/>
      </c>
      <c r="AC48" s="246"/>
      <c r="AE48" s="8"/>
      <c r="AF48" s="8"/>
      <c r="AG48" s="8"/>
    </row>
    <row r="49" spans="1:34">
      <c r="A49" s="15"/>
      <c r="B49" s="199"/>
      <c r="C49" s="256"/>
      <c r="D49" s="201"/>
      <c r="E49" s="202"/>
      <c r="F49" s="216"/>
      <c r="G49" s="216"/>
      <c r="H49" s="216"/>
      <c r="I49" s="216"/>
      <c r="J49" s="216"/>
      <c r="K49" s="216"/>
      <c r="L49" s="230"/>
      <c r="M49" s="216"/>
      <c r="N49" s="216"/>
      <c r="O49" s="216"/>
      <c r="P49" s="216"/>
      <c r="Q49" s="257"/>
      <c r="R49" s="203"/>
      <c r="S49" s="224"/>
      <c r="T49" s="203"/>
      <c r="U49" s="204"/>
      <c r="V49" s="205"/>
      <c r="W49" s="206"/>
      <c r="X49" s="205"/>
      <c r="Y49" s="206"/>
      <c r="Z49" s="205"/>
      <c r="AA49" s="206"/>
      <c r="AB49" s="245" t="str">
        <f t="shared" si="0"/>
        <v/>
      </c>
      <c r="AC49" s="246"/>
      <c r="AE49" s="8"/>
      <c r="AF49" s="8"/>
      <c r="AG49" s="8"/>
    </row>
    <row r="50" spans="1:34" ht="12" thickBot="1">
      <c r="A50" s="15"/>
      <c r="B50" s="195"/>
      <c r="C50" s="276"/>
      <c r="D50" s="197"/>
      <c r="E50" s="198"/>
      <c r="F50" s="223"/>
      <c r="G50" s="223"/>
      <c r="H50" s="223"/>
      <c r="I50" s="223"/>
      <c r="J50" s="223"/>
      <c r="K50" s="223"/>
      <c r="L50" s="247"/>
      <c r="M50" s="223"/>
      <c r="N50" s="223"/>
      <c r="O50" s="223"/>
      <c r="P50" s="223"/>
      <c r="Q50" s="262"/>
      <c r="R50" s="225"/>
      <c r="S50" s="226"/>
      <c r="T50" s="225"/>
      <c r="U50" s="227"/>
      <c r="V50" s="253"/>
      <c r="W50" s="254"/>
      <c r="X50" s="253"/>
      <c r="Y50" s="254"/>
      <c r="Z50" s="253"/>
      <c r="AA50" s="254"/>
      <c r="AB50" s="251" t="str">
        <f t="shared" si="0"/>
        <v/>
      </c>
      <c r="AC50" s="252"/>
      <c r="AE50" s="8"/>
      <c r="AF50" s="8"/>
      <c r="AG50" s="8"/>
    </row>
    <row r="51" spans="1:34" ht="12" customHeight="1" thickBot="1">
      <c r="A51" s="14"/>
      <c r="B51" s="77" t="str">
        <f>B99&amp;" "&amp;H99&amp;" "&amp;L99&amp;" "&amp;Q99</f>
        <v xml:space="preserve">   </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82"/>
    </row>
    <row r="52" spans="1:34" hidden="1">
      <c r="B52" s="8">
        <f>IF(B8&gt;D8,1,0)</f>
        <v>0</v>
      </c>
      <c r="C52" s="8"/>
      <c r="D52" s="8"/>
      <c r="E52" s="8"/>
      <c r="F52" s="272">
        <f>'Set-Up'!X16-122</f>
        <v>-122</v>
      </c>
      <c r="G52" s="272"/>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73">
        <f>F52-30</f>
        <v>-152</v>
      </c>
      <c r="G53" s="273"/>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29"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29"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29"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29"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29"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29"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sheetData>
  <sheetProtection algorithmName="SHA-512" hashValue="Htart6MpSL4azR/cm7C5gHshPQ19MCl3xZ+iwxVdr3ubHB1QYnLY8z2O5kQ5n468H1qsMmWL82k097aSP2iZhg==" saltValue="gyT80fS42TV1Kyf/Aq1xgQ==" spinCount="100000" sheet="1" objects="1" scenarios="1"/>
  <mergeCells count="446">
    <mergeCell ref="K1:T1"/>
    <mergeCell ref="F52:G52"/>
    <mergeCell ref="F53:G53"/>
    <mergeCell ref="AA2:AC2"/>
    <mergeCell ref="B4:C7"/>
    <mergeCell ref="D4:E7"/>
    <mergeCell ref="F4:K7"/>
    <mergeCell ref="L4:P7"/>
    <mergeCell ref="Q4:S7"/>
    <mergeCell ref="T4:U7"/>
    <mergeCell ref="V4:W7"/>
    <mergeCell ref="X4:Y7"/>
    <mergeCell ref="Z4:AA7"/>
    <mergeCell ref="AB4:AC7"/>
    <mergeCell ref="AB8:AC8"/>
    <mergeCell ref="B9:C9"/>
    <mergeCell ref="D9:E9"/>
    <mergeCell ref="F9:K9"/>
    <mergeCell ref="L9:P9"/>
    <mergeCell ref="Q9:S9"/>
    <mergeCell ref="T9:U9"/>
    <mergeCell ref="V9:W9"/>
    <mergeCell ref="X9:Y9"/>
    <mergeCell ref="Z9:AA9"/>
    <mergeCell ref="AB9:AC9"/>
    <mergeCell ref="B8:C8"/>
    <mergeCell ref="D8:E8"/>
    <mergeCell ref="F8:K8"/>
    <mergeCell ref="L8:P8"/>
    <mergeCell ref="Q8:S8"/>
    <mergeCell ref="T8:U8"/>
    <mergeCell ref="V8:W8"/>
    <mergeCell ref="X8:Y8"/>
    <mergeCell ref="Z8:AA8"/>
    <mergeCell ref="AB10:AC10"/>
    <mergeCell ref="B11:C11"/>
    <mergeCell ref="D11:E11"/>
    <mergeCell ref="F11:K11"/>
    <mergeCell ref="L11:P11"/>
    <mergeCell ref="Q11:S11"/>
    <mergeCell ref="T11:U11"/>
    <mergeCell ref="V11:W11"/>
    <mergeCell ref="X11:Y11"/>
    <mergeCell ref="Z11:AA11"/>
    <mergeCell ref="AB11:AC11"/>
    <mergeCell ref="B10:C10"/>
    <mergeCell ref="D10:E10"/>
    <mergeCell ref="F10:K10"/>
    <mergeCell ref="L10:P10"/>
    <mergeCell ref="Q10:S10"/>
    <mergeCell ref="T10:U10"/>
    <mergeCell ref="V10:W10"/>
    <mergeCell ref="X10:Y10"/>
    <mergeCell ref="Z10:AA10"/>
    <mergeCell ref="AB12:AC12"/>
    <mergeCell ref="B13:C13"/>
    <mergeCell ref="D13:E13"/>
    <mergeCell ref="F13:K13"/>
    <mergeCell ref="L13:P13"/>
    <mergeCell ref="Q13:S13"/>
    <mergeCell ref="T13:U13"/>
    <mergeCell ref="V13:W13"/>
    <mergeCell ref="X13:Y13"/>
    <mergeCell ref="Z13:AA13"/>
    <mergeCell ref="AB13:AC13"/>
    <mergeCell ref="B12:C12"/>
    <mergeCell ref="D12:E12"/>
    <mergeCell ref="F12:K12"/>
    <mergeCell ref="L12:P12"/>
    <mergeCell ref="Q12:S12"/>
    <mergeCell ref="T12:U12"/>
    <mergeCell ref="V12:W12"/>
    <mergeCell ref="X12:Y12"/>
    <mergeCell ref="Z12:AA12"/>
    <mergeCell ref="AB14:AC14"/>
    <mergeCell ref="B15:C15"/>
    <mergeCell ref="D15:E15"/>
    <mergeCell ref="F15:K15"/>
    <mergeCell ref="L15:P15"/>
    <mergeCell ref="Q15:S15"/>
    <mergeCell ref="T15:U15"/>
    <mergeCell ref="V15:W15"/>
    <mergeCell ref="X15:Y15"/>
    <mergeCell ref="Z15:AA15"/>
    <mergeCell ref="AB15:AC15"/>
    <mergeCell ref="B14:C14"/>
    <mergeCell ref="D14:E14"/>
    <mergeCell ref="F14:K14"/>
    <mergeCell ref="L14:P14"/>
    <mergeCell ref="Q14:S14"/>
    <mergeCell ref="T14:U14"/>
    <mergeCell ref="V14:W14"/>
    <mergeCell ref="X14:Y14"/>
    <mergeCell ref="Z14:AA14"/>
    <mergeCell ref="AB16:AC16"/>
    <mergeCell ref="B17:C17"/>
    <mergeCell ref="D17:E17"/>
    <mergeCell ref="F17:K17"/>
    <mergeCell ref="L17:P17"/>
    <mergeCell ref="Q17:S17"/>
    <mergeCell ref="T17:U17"/>
    <mergeCell ref="V17:W17"/>
    <mergeCell ref="X17:Y17"/>
    <mergeCell ref="Z17:AA17"/>
    <mergeCell ref="AB17:AC17"/>
    <mergeCell ref="B16:C16"/>
    <mergeCell ref="D16:E16"/>
    <mergeCell ref="F16:K16"/>
    <mergeCell ref="L16:P16"/>
    <mergeCell ref="Q16:S16"/>
    <mergeCell ref="T16:U16"/>
    <mergeCell ref="V16:W16"/>
    <mergeCell ref="X16:Y16"/>
    <mergeCell ref="Z16:AA16"/>
    <mergeCell ref="AB18:AC18"/>
    <mergeCell ref="B19:C19"/>
    <mergeCell ref="D19:E19"/>
    <mergeCell ref="F19:K19"/>
    <mergeCell ref="L19:P19"/>
    <mergeCell ref="Q19:S19"/>
    <mergeCell ref="T19:U19"/>
    <mergeCell ref="V19:W19"/>
    <mergeCell ref="X19:Y19"/>
    <mergeCell ref="Z19:AA19"/>
    <mergeCell ref="AB19:AC19"/>
    <mergeCell ref="B18:C18"/>
    <mergeCell ref="D18:E18"/>
    <mergeCell ref="F18:K18"/>
    <mergeCell ref="L18:P18"/>
    <mergeCell ref="Q18:S18"/>
    <mergeCell ref="T18:U18"/>
    <mergeCell ref="V18:W18"/>
    <mergeCell ref="X18:Y18"/>
    <mergeCell ref="Z18:AA18"/>
    <mergeCell ref="AB20:AC20"/>
    <mergeCell ref="B21:C21"/>
    <mergeCell ref="D21:E21"/>
    <mergeCell ref="F21:K21"/>
    <mergeCell ref="L21:P21"/>
    <mergeCell ref="Q21:S21"/>
    <mergeCell ref="T21:U21"/>
    <mergeCell ref="V21:W21"/>
    <mergeCell ref="X21:Y21"/>
    <mergeCell ref="Z21:AA21"/>
    <mergeCell ref="AB21:AC21"/>
    <mergeCell ref="B20:C20"/>
    <mergeCell ref="D20:E20"/>
    <mergeCell ref="F20:K20"/>
    <mergeCell ref="L20:P20"/>
    <mergeCell ref="Q20:S20"/>
    <mergeCell ref="T20:U20"/>
    <mergeCell ref="V20:W20"/>
    <mergeCell ref="X20:Y20"/>
    <mergeCell ref="Z20:AA20"/>
    <mergeCell ref="AB22:AC22"/>
    <mergeCell ref="B23:C23"/>
    <mergeCell ref="D23:E23"/>
    <mergeCell ref="F23:K23"/>
    <mergeCell ref="L23:P23"/>
    <mergeCell ref="Q23:S23"/>
    <mergeCell ref="T23:U23"/>
    <mergeCell ref="V23:W23"/>
    <mergeCell ref="X23:Y23"/>
    <mergeCell ref="Z23:AA23"/>
    <mergeCell ref="AB23:AC23"/>
    <mergeCell ref="B22:C22"/>
    <mergeCell ref="D22:E22"/>
    <mergeCell ref="F22:K22"/>
    <mergeCell ref="L22:P22"/>
    <mergeCell ref="Q22:S22"/>
    <mergeCell ref="T22:U22"/>
    <mergeCell ref="V22:W22"/>
    <mergeCell ref="X22:Y22"/>
    <mergeCell ref="Z22:AA22"/>
    <mergeCell ref="AB24:AC24"/>
    <mergeCell ref="B25:C25"/>
    <mergeCell ref="D25:E25"/>
    <mergeCell ref="F25:K25"/>
    <mergeCell ref="L25:P25"/>
    <mergeCell ref="Q25:S25"/>
    <mergeCell ref="T25:U25"/>
    <mergeCell ref="V25:W25"/>
    <mergeCell ref="X25:Y25"/>
    <mergeCell ref="Z25:AA25"/>
    <mergeCell ref="AB25:AC25"/>
    <mergeCell ref="B24:C24"/>
    <mergeCell ref="D24:E24"/>
    <mergeCell ref="F24:K24"/>
    <mergeCell ref="L24:P24"/>
    <mergeCell ref="Q24:S24"/>
    <mergeCell ref="T24:U24"/>
    <mergeCell ref="V24:W24"/>
    <mergeCell ref="X24:Y24"/>
    <mergeCell ref="Z24:AA24"/>
    <mergeCell ref="AB26:AC26"/>
    <mergeCell ref="B27:C27"/>
    <mergeCell ref="D27:E27"/>
    <mergeCell ref="F27:K27"/>
    <mergeCell ref="L27:P27"/>
    <mergeCell ref="Q27:S27"/>
    <mergeCell ref="T27:U27"/>
    <mergeCell ref="V27:W27"/>
    <mergeCell ref="X27:Y27"/>
    <mergeCell ref="Z27:AA27"/>
    <mergeCell ref="AB27:AC27"/>
    <mergeCell ref="B26:C26"/>
    <mergeCell ref="D26:E26"/>
    <mergeCell ref="F26:K26"/>
    <mergeCell ref="L26:P26"/>
    <mergeCell ref="Q26:S26"/>
    <mergeCell ref="T26:U26"/>
    <mergeCell ref="V26:W26"/>
    <mergeCell ref="X26:Y26"/>
    <mergeCell ref="Z26:AA26"/>
    <mergeCell ref="AB28:AC28"/>
    <mergeCell ref="B29:C29"/>
    <mergeCell ref="D29:E29"/>
    <mergeCell ref="F29:K29"/>
    <mergeCell ref="L29:P29"/>
    <mergeCell ref="Q29:S29"/>
    <mergeCell ref="T29:U29"/>
    <mergeCell ref="V29:W29"/>
    <mergeCell ref="X29:Y29"/>
    <mergeCell ref="Z29:AA29"/>
    <mergeCell ref="AB29:AC29"/>
    <mergeCell ref="B28:C28"/>
    <mergeCell ref="D28:E28"/>
    <mergeCell ref="F28:K28"/>
    <mergeCell ref="L28:P28"/>
    <mergeCell ref="Q28:S28"/>
    <mergeCell ref="T28:U28"/>
    <mergeCell ref="V28:W28"/>
    <mergeCell ref="X28:Y28"/>
    <mergeCell ref="Z28:AA28"/>
    <mergeCell ref="AB30:AC30"/>
    <mergeCell ref="B31:C31"/>
    <mergeCell ref="D31:E31"/>
    <mergeCell ref="F31:K31"/>
    <mergeCell ref="L31:P31"/>
    <mergeCell ref="Q31:S31"/>
    <mergeCell ref="T31:U31"/>
    <mergeCell ref="V31:W31"/>
    <mergeCell ref="X31:Y31"/>
    <mergeCell ref="Z31:AA31"/>
    <mergeCell ref="AB31:AC31"/>
    <mergeCell ref="B30:C30"/>
    <mergeCell ref="D30:E30"/>
    <mergeCell ref="F30:K30"/>
    <mergeCell ref="L30:P30"/>
    <mergeCell ref="Q30:S30"/>
    <mergeCell ref="T30:U30"/>
    <mergeCell ref="V30:W30"/>
    <mergeCell ref="X30:Y30"/>
    <mergeCell ref="Z30:AA30"/>
    <mergeCell ref="AB32:AC32"/>
    <mergeCell ref="B33:C33"/>
    <mergeCell ref="D33:E33"/>
    <mergeCell ref="F33:K33"/>
    <mergeCell ref="L33:P33"/>
    <mergeCell ref="Q33:S33"/>
    <mergeCell ref="T33:U33"/>
    <mergeCell ref="V33:W33"/>
    <mergeCell ref="X33:Y33"/>
    <mergeCell ref="Z33:AA33"/>
    <mergeCell ref="AB33:AC33"/>
    <mergeCell ref="B32:C32"/>
    <mergeCell ref="D32:E32"/>
    <mergeCell ref="F32:K32"/>
    <mergeCell ref="L32:P32"/>
    <mergeCell ref="Q32:S32"/>
    <mergeCell ref="T32:U32"/>
    <mergeCell ref="V32:W32"/>
    <mergeCell ref="X32:Y32"/>
    <mergeCell ref="Z32:AA32"/>
    <mergeCell ref="AB34:AC34"/>
    <mergeCell ref="B35:C35"/>
    <mergeCell ref="D35:E35"/>
    <mergeCell ref="F35:K35"/>
    <mergeCell ref="L35:P35"/>
    <mergeCell ref="Q35:S35"/>
    <mergeCell ref="T35:U35"/>
    <mergeCell ref="V35:W35"/>
    <mergeCell ref="X35:Y35"/>
    <mergeCell ref="Z35:AA35"/>
    <mergeCell ref="AB35:AC35"/>
    <mergeCell ref="B34:C34"/>
    <mergeCell ref="D34:E34"/>
    <mergeCell ref="F34:K34"/>
    <mergeCell ref="L34:P34"/>
    <mergeCell ref="Q34:S34"/>
    <mergeCell ref="T34:U34"/>
    <mergeCell ref="V34:W34"/>
    <mergeCell ref="X34:Y34"/>
    <mergeCell ref="Z34:AA34"/>
    <mergeCell ref="AB36:AC36"/>
    <mergeCell ref="B37:C37"/>
    <mergeCell ref="D37:E37"/>
    <mergeCell ref="F37:K37"/>
    <mergeCell ref="L37:P37"/>
    <mergeCell ref="Q37:S37"/>
    <mergeCell ref="T37:U37"/>
    <mergeCell ref="V37:W37"/>
    <mergeCell ref="X37:Y37"/>
    <mergeCell ref="Z37:AA37"/>
    <mergeCell ref="AB37:AC37"/>
    <mergeCell ref="B36:C36"/>
    <mergeCell ref="D36:E36"/>
    <mergeCell ref="F36:K36"/>
    <mergeCell ref="L36:P36"/>
    <mergeCell ref="Q36:S36"/>
    <mergeCell ref="T36:U36"/>
    <mergeCell ref="V36:W36"/>
    <mergeCell ref="X36:Y36"/>
    <mergeCell ref="Z36:AA36"/>
    <mergeCell ref="AB38:AC38"/>
    <mergeCell ref="B39:C39"/>
    <mergeCell ref="D39:E39"/>
    <mergeCell ref="F39:K39"/>
    <mergeCell ref="L39:P39"/>
    <mergeCell ref="Q39:S39"/>
    <mergeCell ref="T39:U39"/>
    <mergeCell ref="V39:W39"/>
    <mergeCell ref="X39:Y39"/>
    <mergeCell ref="Z39:AA39"/>
    <mergeCell ref="AB39:AC39"/>
    <mergeCell ref="B38:C38"/>
    <mergeCell ref="D38:E38"/>
    <mergeCell ref="F38:K38"/>
    <mergeCell ref="L38:P38"/>
    <mergeCell ref="Q38:S38"/>
    <mergeCell ref="T38:U38"/>
    <mergeCell ref="V38:W38"/>
    <mergeCell ref="X38:Y38"/>
    <mergeCell ref="Z38:AA38"/>
    <mergeCell ref="AB40:AC40"/>
    <mergeCell ref="B41:C41"/>
    <mergeCell ref="D41:E41"/>
    <mergeCell ref="F41:K41"/>
    <mergeCell ref="L41:P41"/>
    <mergeCell ref="Q41:S41"/>
    <mergeCell ref="T41:U41"/>
    <mergeCell ref="V41:W41"/>
    <mergeCell ref="X41:Y41"/>
    <mergeCell ref="Z41:AA41"/>
    <mergeCell ref="AB41:AC41"/>
    <mergeCell ref="B40:C40"/>
    <mergeCell ref="D40:E40"/>
    <mergeCell ref="F40:K40"/>
    <mergeCell ref="L40:P40"/>
    <mergeCell ref="Q40:S40"/>
    <mergeCell ref="T40:U40"/>
    <mergeCell ref="V40:W40"/>
    <mergeCell ref="X40:Y40"/>
    <mergeCell ref="Z40:AA40"/>
    <mergeCell ref="AB42:AC42"/>
    <mergeCell ref="B43:C43"/>
    <mergeCell ref="D43:E43"/>
    <mergeCell ref="F43:K43"/>
    <mergeCell ref="L43:P43"/>
    <mergeCell ref="Q43:S43"/>
    <mergeCell ref="T43:U43"/>
    <mergeCell ref="V43:W43"/>
    <mergeCell ref="X43:Y43"/>
    <mergeCell ref="Z43:AA43"/>
    <mergeCell ref="AB43:AC43"/>
    <mergeCell ref="B42:C42"/>
    <mergeCell ref="D42:E42"/>
    <mergeCell ref="F42:K42"/>
    <mergeCell ref="L42:P42"/>
    <mergeCell ref="Q42:S42"/>
    <mergeCell ref="T42:U42"/>
    <mergeCell ref="V42:W42"/>
    <mergeCell ref="X42:Y42"/>
    <mergeCell ref="Z42:AA42"/>
    <mergeCell ref="AB44:AC44"/>
    <mergeCell ref="B45:C45"/>
    <mergeCell ref="D45:E45"/>
    <mergeCell ref="F45:K45"/>
    <mergeCell ref="L45:P45"/>
    <mergeCell ref="Q45:S45"/>
    <mergeCell ref="T45:U45"/>
    <mergeCell ref="V45:W45"/>
    <mergeCell ref="X45:Y45"/>
    <mergeCell ref="Z45:AA45"/>
    <mergeCell ref="AB45:AC45"/>
    <mergeCell ref="B44:C44"/>
    <mergeCell ref="D44:E44"/>
    <mergeCell ref="F44:K44"/>
    <mergeCell ref="L44:P44"/>
    <mergeCell ref="Q44:S44"/>
    <mergeCell ref="T44:U44"/>
    <mergeCell ref="V44:W44"/>
    <mergeCell ref="X44:Y44"/>
    <mergeCell ref="Z44:AA44"/>
    <mergeCell ref="T47:U47"/>
    <mergeCell ref="V47:W47"/>
    <mergeCell ref="X47:Y47"/>
    <mergeCell ref="Z47:AA47"/>
    <mergeCell ref="AB47:AC47"/>
    <mergeCell ref="B46:C46"/>
    <mergeCell ref="D46:E46"/>
    <mergeCell ref="F46:K46"/>
    <mergeCell ref="L46:P46"/>
    <mergeCell ref="Q46:S46"/>
    <mergeCell ref="T46:U46"/>
    <mergeCell ref="V46:W46"/>
    <mergeCell ref="X46:Y46"/>
    <mergeCell ref="Z46:AA46"/>
    <mergeCell ref="M2:R2"/>
    <mergeCell ref="L3:S3"/>
    <mergeCell ref="AB48:AC48"/>
    <mergeCell ref="B49:C49"/>
    <mergeCell ref="D49:E49"/>
    <mergeCell ref="F49:K49"/>
    <mergeCell ref="L49:P49"/>
    <mergeCell ref="Q49:S49"/>
    <mergeCell ref="T49:U49"/>
    <mergeCell ref="B48:C48"/>
    <mergeCell ref="D48:E48"/>
    <mergeCell ref="F48:K48"/>
    <mergeCell ref="L48:P48"/>
    <mergeCell ref="Q48:S48"/>
    <mergeCell ref="T48:U48"/>
    <mergeCell ref="V48:W48"/>
    <mergeCell ref="X48:Y48"/>
    <mergeCell ref="Z48:AA48"/>
    <mergeCell ref="AB46:AC46"/>
    <mergeCell ref="B47:C47"/>
    <mergeCell ref="D47:E47"/>
    <mergeCell ref="F47:K47"/>
    <mergeCell ref="L47:P47"/>
    <mergeCell ref="Q47:S47"/>
    <mergeCell ref="X50:Y50"/>
    <mergeCell ref="Z50:AA50"/>
    <mergeCell ref="AB50:AC50"/>
    <mergeCell ref="V49:W49"/>
    <mergeCell ref="X49:Y49"/>
    <mergeCell ref="Z49:AA49"/>
    <mergeCell ref="AB49:AC49"/>
    <mergeCell ref="B50:C50"/>
    <mergeCell ref="D50:E50"/>
    <mergeCell ref="F50:K50"/>
    <mergeCell ref="L50:P50"/>
    <mergeCell ref="Q50:S50"/>
    <mergeCell ref="T50:U50"/>
    <mergeCell ref="V50:W50"/>
  </mergeCells>
  <phoneticPr fontId="4" type="noConversion"/>
  <dataValidations xWindow="77" yWindow="294" count="9">
    <dataValidation allowBlank="1" showInputMessage="1" showErrorMessage="1" promptTitle="GOLF DAY/ORGANISERS NAME" prompt="Enter the name of the golf day and/or the organiser." sqref="F8:K50" xr:uid="{00000000-0002-0000-0A00-000000000000}"/>
    <dataValidation allowBlank="1" showInputMessage="1" showErrorMessage="1" promptTitle="NOTES" prompt="The space here is for you to type any brief notes you have about this booking." sqref="L8:P50" xr:uid="{00000000-0002-0000-0A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A00-000002000000}">
      <formula1>$AH$55:$AH$58</formula1>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A00-000003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A00-000004000000}">
      <formula1>F$53</formula1>
      <formula2>F$52</formula2>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A00-000005000000}">
      <formula1>0</formula1>
      <formula2>300</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A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A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A00-000008000000}">
      <formula1>0</formula1>
      <formula2>50000</formula2>
    </dataValidation>
  </dataValidations>
  <pageMargins left="0.16" right="0.16" top="0.21" bottom="0.21" header="0.5" footer="0.5"/>
  <colBreaks count="1" manualBreakCount="1">
    <brk id="30" max="1048575" man="1"/>
  </colBreaks>
  <drawing r:id="rId1"/>
  <legacyDrawingHF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102"/>
  <sheetViews>
    <sheetView showRowColHeaders="0" zoomScale="125" workbookViewId="0">
      <pane ySplit="7" topLeftCell="A8" activePane="bottomLeft" state="frozen"/>
      <selection pane="bottomLeft" activeCell="B1" sqref="B1"/>
    </sheetView>
  </sheetViews>
  <sheetFormatPr baseColWidth="10" defaultColWidth="0" defaultRowHeight="11" zeroHeight="1"/>
  <cols>
    <col min="1" max="1" width="0.5" style="9" customWidth="1"/>
    <col min="2" max="29" width="4" style="9" customWidth="1"/>
    <col min="30" max="30" width="0.5" style="9" customWidth="1"/>
    <col min="31" max="34" width="0" style="9" hidden="1" customWidth="1"/>
    <col min="35" max="16384" width="10.6640625" style="9" hidden="1"/>
  </cols>
  <sheetData>
    <row r="1" spans="1:33" ht="11" customHeight="1">
      <c r="A1" s="12"/>
      <c r="G1" s="24"/>
      <c r="H1" s="24"/>
      <c r="I1" s="24"/>
      <c r="J1" s="24"/>
      <c r="K1" s="228" t="s">
        <v>145</v>
      </c>
      <c r="L1" s="228"/>
      <c r="M1" s="228"/>
      <c r="N1" s="228"/>
      <c r="O1" s="228"/>
      <c r="P1" s="228"/>
      <c r="Q1" s="228"/>
      <c r="R1" s="228"/>
      <c r="S1" s="228"/>
      <c r="T1" s="228"/>
      <c r="U1" s="24"/>
      <c r="V1" s="24"/>
      <c r="W1" s="24"/>
      <c r="X1" s="24"/>
      <c r="Y1" s="24"/>
      <c r="Z1" s="24"/>
      <c r="AA1" s="26"/>
      <c r="AB1" s="26"/>
      <c r="AC1" s="11" t="str">
        <f>Oct!AC1</f>
        <v>© Promote Golf 2025 - Version 1.0</v>
      </c>
    </row>
    <row r="2" spans="1:33" ht="11" customHeight="1">
      <c r="A2" s="13"/>
      <c r="G2" s="24"/>
      <c r="H2" s="24"/>
      <c r="I2" s="24"/>
      <c r="J2" s="24"/>
      <c r="K2" s="24"/>
      <c r="L2" s="24"/>
      <c r="M2" s="228" t="str">
        <f>"September "&amp;'Set-Up'!$B$12</f>
        <v xml:space="preserve">September </v>
      </c>
      <c r="N2" s="228"/>
      <c r="O2" s="228"/>
      <c r="P2" s="228"/>
      <c r="Q2" s="228"/>
      <c r="R2" s="228"/>
      <c r="S2" s="24"/>
      <c r="T2" s="24"/>
      <c r="U2" s="24"/>
      <c r="V2" s="24"/>
      <c r="W2" s="24"/>
      <c r="X2" s="24"/>
      <c r="Y2" s="24"/>
      <c r="Z2" s="24"/>
      <c r="AA2" s="280">
        <f ca="1">NOW()</f>
        <v>45933.450954513886</v>
      </c>
      <c r="AB2" s="280"/>
      <c r="AC2" s="280"/>
    </row>
    <row r="3" spans="1:33" ht="11" customHeight="1" thickBot="1">
      <c r="A3" s="13"/>
      <c r="G3" s="25"/>
      <c r="H3" s="25"/>
      <c r="I3" s="25"/>
      <c r="J3" s="25"/>
      <c r="K3" s="25"/>
      <c r="L3" s="229" t="str">
        <f>'Set-Up'!$B$8&amp;Sep!AF4&amp;'Set-Up'!$N$8</f>
        <v/>
      </c>
      <c r="M3" s="229"/>
      <c r="N3" s="229"/>
      <c r="O3" s="229"/>
      <c r="P3" s="229"/>
      <c r="Q3" s="229"/>
      <c r="R3" s="229"/>
      <c r="S3" s="229"/>
      <c r="T3" s="25"/>
      <c r="U3" s="25"/>
      <c r="V3" s="25"/>
      <c r="W3" s="25"/>
      <c r="X3" s="25"/>
      <c r="Y3" s="25"/>
      <c r="Z3" s="25"/>
      <c r="AC3" s="16" t="str">
        <f>"DATA AUDIT RESULT - "&amp;V99</f>
        <v>DATA AUDIT RESULT - PASS</v>
      </c>
    </row>
    <row r="4" spans="1:33" ht="11" customHeight="1">
      <c r="A4" s="15"/>
      <c r="B4" s="207" t="s">
        <v>137</v>
      </c>
      <c r="C4" s="208"/>
      <c r="D4" s="213" t="s">
        <v>139</v>
      </c>
      <c r="E4" s="208"/>
      <c r="F4" s="217" t="s">
        <v>138</v>
      </c>
      <c r="G4" s="217"/>
      <c r="H4" s="217"/>
      <c r="I4" s="217"/>
      <c r="J4" s="217"/>
      <c r="K4" s="218"/>
      <c r="L4" s="233" t="s">
        <v>136</v>
      </c>
      <c r="M4" s="234"/>
      <c r="N4" s="234"/>
      <c r="O4" s="234"/>
      <c r="P4" s="235"/>
      <c r="Q4" s="213" t="s">
        <v>73</v>
      </c>
      <c r="R4" s="213"/>
      <c r="S4" s="242"/>
      <c r="T4" s="213" t="s">
        <v>140</v>
      </c>
      <c r="U4" s="208"/>
      <c r="V4" s="213" t="s">
        <v>67</v>
      </c>
      <c r="W4" s="208"/>
      <c r="X4" s="213" t="s">
        <v>0</v>
      </c>
      <c r="Y4" s="208"/>
      <c r="Z4" s="213" t="s">
        <v>11</v>
      </c>
      <c r="AA4" s="208"/>
      <c r="AB4" s="213" t="s">
        <v>74</v>
      </c>
      <c r="AC4" s="242"/>
      <c r="AE4" s="8"/>
      <c r="AF4" s="8" t="str">
        <f>IF('Set-Up'!$N$8="",""," - ")</f>
        <v/>
      </c>
      <c r="AG4" s="8"/>
    </row>
    <row r="5" spans="1:33" ht="11" customHeight="1">
      <c r="A5" s="15"/>
      <c r="B5" s="209"/>
      <c r="C5" s="210"/>
      <c r="D5" s="214"/>
      <c r="E5" s="210"/>
      <c r="F5" s="219"/>
      <c r="G5" s="219"/>
      <c r="H5" s="219"/>
      <c r="I5" s="219"/>
      <c r="J5" s="219"/>
      <c r="K5" s="220"/>
      <c r="L5" s="236"/>
      <c r="M5" s="237"/>
      <c r="N5" s="237"/>
      <c r="O5" s="237"/>
      <c r="P5" s="238"/>
      <c r="Q5" s="214"/>
      <c r="R5" s="214"/>
      <c r="S5" s="243"/>
      <c r="T5" s="214"/>
      <c r="U5" s="210"/>
      <c r="V5" s="214"/>
      <c r="W5" s="210"/>
      <c r="X5" s="214"/>
      <c r="Y5" s="210"/>
      <c r="Z5" s="214"/>
      <c r="AA5" s="210"/>
      <c r="AB5" s="214"/>
      <c r="AC5" s="243"/>
      <c r="AE5" s="8"/>
      <c r="AF5" s="8"/>
      <c r="AG5" s="8"/>
    </row>
    <row r="6" spans="1:33">
      <c r="A6" s="15"/>
      <c r="B6" s="209"/>
      <c r="C6" s="210"/>
      <c r="D6" s="214"/>
      <c r="E6" s="210"/>
      <c r="F6" s="219"/>
      <c r="G6" s="219"/>
      <c r="H6" s="219"/>
      <c r="I6" s="219"/>
      <c r="J6" s="219"/>
      <c r="K6" s="220"/>
      <c r="L6" s="236"/>
      <c r="M6" s="237"/>
      <c r="N6" s="237"/>
      <c r="O6" s="237"/>
      <c r="P6" s="238"/>
      <c r="Q6" s="214"/>
      <c r="R6" s="214"/>
      <c r="S6" s="243"/>
      <c r="T6" s="214"/>
      <c r="U6" s="210"/>
      <c r="V6" s="214"/>
      <c r="W6" s="210"/>
      <c r="X6" s="214"/>
      <c r="Y6" s="210"/>
      <c r="Z6" s="214"/>
      <c r="AA6" s="210"/>
      <c r="AB6" s="214"/>
      <c r="AC6" s="243"/>
      <c r="AE6" s="8"/>
      <c r="AF6" s="8"/>
      <c r="AG6" s="8"/>
    </row>
    <row r="7" spans="1:33" ht="11" customHeight="1" thickBot="1">
      <c r="A7" s="15"/>
      <c r="B7" s="211"/>
      <c r="C7" s="212"/>
      <c r="D7" s="215"/>
      <c r="E7" s="212"/>
      <c r="F7" s="221"/>
      <c r="G7" s="221"/>
      <c r="H7" s="221"/>
      <c r="I7" s="221"/>
      <c r="J7" s="221"/>
      <c r="K7" s="222"/>
      <c r="L7" s="239"/>
      <c r="M7" s="240"/>
      <c r="N7" s="240"/>
      <c r="O7" s="240"/>
      <c r="P7" s="241"/>
      <c r="Q7" s="215"/>
      <c r="R7" s="215"/>
      <c r="S7" s="244"/>
      <c r="T7" s="215"/>
      <c r="U7" s="212"/>
      <c r="V7" s="215"/>
      <c r="W7" s="212"/>
      <c r="X7" s="215"/>
      <c r="Y7" s="212"/>
      <c r="Z7" s="215"/>
      <c r="AA7" s="212"/>
      <c r="AB7" s="215"/>
      <c r="AC7" s="244"/>
      <c r="AE7" s="8"/>
      <c r="AF7" s="8"/>
      <c r="AG7" s="8"/>
    </row>
    <row r="8" spans="1:33">
      <c r="A8" s="15"/>
      <c r="B8" s="277"/>
      <c r="C8" s="264"/>
      <c r="D8" s="265"/>
      <c r="E8" s="266"/>
      <c r="F8" s="216"/>
      <c r="G8" s="216"/>
      <c r="H8" s="216"/>
      <c r="I8" s="216"/>
      <c r="J8" s="216"/>
      <c r="K8" s="216"/>
      <c r="L8" s="230"/>
      <c r="M8" s="216"/>
      <c r="N8" s="216"/>
      <c r="O8" s="216"/>
      <c r="P8" s="216"/>
      <c r="Q8" s="257"/>
      <c r="R8" s="203"/>
      <c r="S8" s="224"/>
      <c r="T8" s="203"/>
      <c r="U8" s="204"/>
      <c r="V8" s="205"/>
      <c r="W8" s="206"/>
      <c r="X8" s="205"/>
      <c r="Y8" s="206"/>
      <c r="Z8" s="205"/>
      <c r="AA8" s="206"/>
      <c r="AB8" s="274" t="str">
        <f>IF((V8+X8+Z8)&gt;0.1,(V8+X8+Z8),"")</f>
        <v/>
      </c>
      <c r="AC8" s="275"/>
      <c r="AE8" s="8"/>
      <c r="AF8" s="8"/>
      <c r="AG8" s="8"/>
    </row>
    <row r="9" spans="1:33">
      <c r="A9" s="15"/>
      <c r="B9" s="199"/>
      <c r="C9" s="256"/>
      <c r="D9" s="201"/>
      <c r="E9" s="202"/>
      <c r="F9" s="216"/>
      <c r="G9" s="216"/>
      <c r="H9" s="216"/>
      <c r="I9" s="216"/>
      <c r="J9" s="216"/>
      <c r="K9" s="216"/>
      <c r="L9" s="230"/>
      <c r="M9" s="216"/>
      <c r="N9" s="216"/>
      <c r="O9" s="216"/>
      <c r="P9" s="216"/>
      <c r="Q9" s="257"/>
      <c r="R9" s="203"/>
      <c r="S9" s="224"/>
      <c r="T9" s="203"/>
      <c r="U9" s="204"/>
      <c r="V9" s="205"/>
      <c r="W9" s="206"/>
      <c r="X9" s="205"/>
      <c r="Y9" s="206"/>
      <c r="Z9" s="205"/>
      <c r="AA9" s="206"/>
      <c r="AB9" s="245" t="str">
        <f t="shared" ref="AB9:AB50" si="0">IF((V9+X9+Z9)&gt;0.1,(V9+X9+Z9),"")</f>
        <v/>
      </c>
      <c r="AC9" s="246"/>
      <c r="AE9" s="8"/>
      <c r="AF9" s="8"/>
      <c r="AG9" s="8"/>
    </row>
    <row r="10" spans="1:33">
      <c r="A10" s="15"/>
      <c r="B10" s="199"/>
      <c r="C10" s="256"/>
      <c r="D10" s="201"/>
      <c r="E10" s="202"/>
      <c r="F10" s="216"/>
      <c r="G10" s="216"/>
      <c r="H10" s="216"/>
      <c r="I10" s="216"/>
      <c r="J10" s="216"/>
      <c r="K10" s="216"/>
      <c r="L10" s="230"/>
      <c r="M10" s="216"/>
      <c r="N10" s="216"/>
      <c r="O10" s="216"/>
      <c r="P10" s="216"/>
      <c r="Q10" s="257"/>
      <c r="R10" s="203"/>
      <c r="S10" s="224"/>
      <c r="T10" s="203"/>
      <c r="U10" s="204"/>
      <c r="V10" s="205"/>
      <c r="W10" s="206"/>
      <c r="X10" s="205"/>
      <c r="Y10" s="206"/>
      <c r="Z10" s="205"/>
      <c r="AA10" s="206"/>
      <c r="AB10" s="245" t="str">
        <f t="shared" si="0"/>
        <v/>
      </c>
      <c r="AC10" s="246"/>
      <c r="AE10" s="8"/>
      <c r="AF10" s="8"/>
      <c r="AG10" s="8"/>
    </row>
    <row r="11" spans="1:33">
      <c r="A11" s="15"/>
      <c r="B11" s="199"/>
      <c r="C11" s="256"/>
      <c r="D11" s="201"/>
      <c r="E11" s="202"/>
      <c r="F11" s="216"/>
      <c r="G11" s="216"/>
      <c r="H11" s="216"/>
      <c r="I11" s="216"/>
      <c r="J11" s="216"/>
      <c r="K11" s="216"/>
      <c r="L11" s="230"/>
      <c r="M11" s="216"/>
      <c r="N11" s="216"/>
      <c r="O11" s="216"/>
      <c r="P11" s="216"/>
      <c r="Q11" s="257"/>
      <c r="R11" s="203"/>
      <c r="S11" s="224"/>
      <c r="T11" s="203"/>
      <c r="U11" s="204"/>
      <c r="V11" s="205"/>
      <c r="W11" s="206"/>
      <c r="X11" s="205"/>
      <c r="Y11" s="206"/>
      <c r="Z11" s="205"/>
      <c r="AA11" s="206"/>
      <c r="AB11" s="245" t="str">
        <f t="shared" si="0"/>
        <v/>
      </c>
      <c r="AC11" s="246"/>
      <c r="AE11" s="8"/>
      <c r="AF11" s="8"/>
      <c r="AG11" s="8"/>
    </row>
    <row r="12" spans="1:33">
      <c r="A12" s="15"/>
      <c r="B12" s="199"/>
      <c r="C12" s="256"/>
      <c r="D12" s="201"/>
      <c r="E12" s="202"/>
      <c r="F12" s="216"/>
      <c r="G12" s="216"/>
      <c r="H12" s="216"/>
      <c r="I12" s="216"/>
      <c r="J12" s="216"/>
      <c r="K12" s="216"/>
      <c r="L12" s="230"/>
      <c r="M12" s="216"/>
      <c r="N12" s="216"/>
      <c r="O12" s="216"/>
      <c r="P12" s="216"/>
      <c r="Q12" s="257"/>
      <c r="R12" s="203"/>
      <c r="S12" s="224"/>
      <c r="T12" s="203"/>
      <c r="U12" s="204"/>
      <c r="V12" s="205"/>
      <c r="W12" s="206"/>
      <c r="X12" s="205"/>
      <c r="Y12" s="206"/>
      <c r="Z12" s="205"/>
      <c r="AA12" s="206"/>
      <c r="AB12" s="245" t="str">
        <f t="shared" si="0"/>
        <v/>
      </c>
      <c r="AC12" s="246"/>
      <c r="AE12" s="8"/>
      <c r="AF12" s="8"/>
      <c r="AG12" s="8"/>
    </row>
    <row r="13" spans="1:33">
      <c r="A13" s="15"/>
      <c r="B13" s="199"/>
      <c r="C13" s="256"/>
      <c r="D13" s="201"/>
      <c r="E13" s="202"/>
      <c r="F13" s="216"/>
      <c r="G13" s="216"/>
      <c r="H13" s="216"/>
      <c r="I13" s="216"/>
      <c r="J13" s="216"/>
      <c r="K13" s="216"/>
      <c r="L13" s="230"/>
      <c r="M13" s="216"/>
      <c r="N13" s="216"/>
      <c r="O13" s="216"/>
      <c r="P13" s="216"/>
      <c r="Q13" s="257"/>
      <c r="R13" s="203"/>
      <c r="S13" s="224"/>
      <c r="T13" s="203"/>
      <c r="U13" s="204"/>
      <c r="V13" s="205"/>
      <c r="W13" s="206"/>
      <c r="X13" s="205"/>
      <c r="Y13" s="206"/>
      <c r="Z13" s="205"/>
      <c r="AA13" s="206"/>
      <c r="AB13" s="245" t="str">
        <f t="shared" si="0"/>
        <v/>
      </c>
      <c r="AC13" s="246"/>
      <c r="AE13" s="8"/>
      <c r="AF13" s="8"/>
      <c r="AG13" s="8"/>
    </row>
    <row r="14" spans="1:33">
      <c r="A14" s="15"/>
      <c r="B14" s="199"/>
      <c r="C14" s="256"/>
      <c r="D14" s="201"/>
      <c r="E14" s="202"/>
      <c r="F14" s="216"/>
      <c r="G14" s="216"/>
      <c r="H14" s="216"/>
      <c r="I14" s="216"/>
      <c r="J14" s="216"/>
      <c r="K14" s="216"/>
      <c r="L14" s="230"/>
      <c r="M14" s="216"/>
      <c r="N14" s="216"/>
      <c r="O14" s="216"/>
      <c r="P14" s="216"/>
      <c r="Q14" s="257"/>
      <c r="R14" s="203"/>
      <c r="S14" s="224"/>
      <c r="T14" s="203"/>
      <c r="U14" s="204"/>
      <c r="V14" s="205"/>
      <c r="W14" s="206"/>
      <c r="X14" s="205"/>
      <c r="Y14" s="206"/>
      <c r="Z14" s="205"/>
      <c r="AA14" s="206"/>
      <c r="AB14" s="245" t="str">
        <f t="shared" si="0"/>
        <v/>
      </c>
      <c r="AC14" s="246"/>
      <c r="AE14" s="8"/>
      <c r="AF14" s="8"/>
      <c r="AG14" s="8"/>
    </row>
    <row r="15" spans="1:33">
      <c r="A15" s="15"/>
      <c r="B15" s="199"/>
      <c r="C15" s="256"/>
      <c r="D15" s="201"/>
      <c r="E15" s="202"/>
      <c r="F15" s="216"/>
      <c r="G15" s="216"/>
      <c r="H15" s="216"/>
      <c r="I15" s="216"/>
      <c r="J15" s="216"/>
      <c r="K15" s="216"/>
      <c r="L15" s="230"/>
      <c r="M15" s="216"/>
      <c r="N15" s="216"/>
      <c r="O15" s="216"/>
      <c r="P15" s="216"/>
      <c r="Q15" s="257"/>
      <c r="R15" s="203"/>
      <c r="S15" s="224"/>
      <c r="T15" s="203"/>
      <c r="U15" s="204"/>
      <c r="V15" s="205"/>
      <c r="W15" s="206"/>
      <c r="X15" s="205"/>
      <c r="Y15" s="206"/>
      <c r="Z15" s="205"/>
      <c r="AA15" s="206"/>
      <c r="AB15" s="245" t="str">
        <f t="shared" si="0"/>
        <v/>
      </c>
      <c r="AC15" s="246"/>
      <c r="AE15" s="8"/>
      <c r="AF15" s="8"/>
      <c r="AG15" s="8"/>
    </row>
    <row r="16" spans="1:33">
      <c r="A16" s="15"/>
      <c r="B16" s="199"/>
      <c r="C16" s="256"/>
      <c r="D16" s="201"/>
      <c r="E16" s="202"/>
      <c r="F16" s="216"/>
      <c r="G16" s="216"/>
      <c r="H16" s="216"/>
      <c r="I16" s="216"/>
      <c r="J16" s="216"/>
      <c r="K16" s="216"/>
      <c r="L16" s="230"/>
      <c r="M16" s="216"/>
      <c r="N16" s="216"/>
      <c r="O16" s="216"/>
      <c r="P16" s="216"/>
      <c r="Q16" s="257"/>
      <c r="R16" s="203"/>
      <c r="S16" s="224"/>
      <c r="T16" s="203"/>
      <c r="U16" s="204"/>
      <c r="V16" s="205"/>
      <c r="W16" s="206"/>
      <c r="X16" s="205"/>
      <c r="Y16" s="206"/>
      <c r="Z16" s="205"/>
      <c r="AA16" s="206"/>
      <c r="AB16" s="245" t="str">
        <f t="shared" si="0"/>
        <v/>
      </c>
      <c r="AC16" s="246"/>
      <c r="AE16" s="8"/>
      <c r="AF16" s="8"/>
      <c r="AG16" s="8"/>
    </row>
    <row r="17" spans="1:33">
      <c r="A17" s="15"/>
      <c r="B17" s="199"/>
      <c r="C17" s="256"/>
      <c r="D17" s="201"/>
      <c r="E17" s="202"/>
      <c r="F17" s="216"/>
      <c r="G17" s="216"/>
      <c r="H17" s="216"/>
      <c r="I17" s="216"/>
      <c r="J17" s="216"/>
      <c r="K17" s="216"/>
      <c r="L17" s="230"/>
      <c r="M17" s="216"/>
      <c r="N17" s="216"/>
      <c r="O17" s="216"/>
      <c r="P17" s="216"/>
      <c r="Q17" s="257"/>
      <c r="R17" s="203"/>
      <c r="S17" s="224"/>
      <c r="T17" s="203"/>
      <c r="U17" s="204"/>
      <c r="V17" s="205"/>
      <c r="W17" s="206"/>
      <c r="X17" s="205"/>
      <c r="Y17" s="206"/>
      <c r="Z17" s="205"/>
      <c r="AA17" s="206"/>
      <c r="AB17" s="245" t="str">
        <f t="shared" si="0"/>
        <v/>
      </c>
      <c r="AC17" s="246"/>
      <c r="AE17" s="8"/>
      <c r="AF17" s="8"/>
      <c r="AG17" s="8"/>
    </row>
    <row r="18" spans="1:33">
      <c r="A18" s="15"/>
      <c r="B18" s="199"/>
      <c r="C18" s="256"/>
      <c r="D18" s="201"/>
      <c r="E18" s="202"/>
      <c r="F18" s="216"/>
      <c r="G18" s="216"/>
      <c r="H18" s="216"/>
      <c r="I18" s="216"/>
      <c r="J18" s="216"/>
      <c r="K18" s="216"/>
      <c r="L18" s="230"/>
      <c r="M18" s="216"/>
      <c r="N18" s="216"/>
      <c r="O18" s="216"/>
      <c r="P18" s="216"/>
      <c r="Q18" s="257"/>
      <c r="R18" s="203"/>
      <c r="S18" s="224"/>
      <c r="T18" s="203"/>
      <c r="U18" s="204"/>
      <c r="V18" s="205"/>
      <c r="W18" s="206"/>
      <c r="X18" s="205"/>
      <c r="Y18" s="206"/>
      <c r="Z18" s="205"/>
      <c r="AA18" s="206"/>
      <c r="AB18" s="245" t="str">
        <f t="shared" si="0"/>
        <v/>
      </c>
      <c r="AC18" s="246"/>
      <c r="AE18" s="8"/>
      <c r="AF18" s="8"/>
      <c r="AG18" s="8"/>
    </row>
    <row r="19" spans="1:33">
      <c r="A19" s="15"/>
      <c r="B19" s="199"/>
      <c r="C19" s="256"/>
      <c r="D19" s="201"/>
      <c r="E19" s="202"/>
      <c r="F19" s="216"/>
      <c r="G19" s="216"/>
      <c r="H19" s="216"/>
      <c r="I19" s="216"/>
      <c r="J19" s="216"/>
      <c r="K19" s="216"/>
      <c r="L19" s="230"/>
      <c r="M19" s="216"/>
      <c r="N19" s="216"/>
      <c r="O19" s="216"/>
      <c r="P19" s="216"/>
      <c r="Q19" s="257"/>
      <c r="R19" s="203"/>
      <c r="S19" s="224"/>
      <c r="T19" s="203"/>
      <c r="U19" s="204"/>
      <c r="V19" s="205"/>
      <c r="W19" s="206"/>
      <c r="X19" s="205"/>
      <c r="Y19" s="206"/>
      <c r="Z19" s="205"/>
      <c r="AA19" s="206"/>
      <c r="AB19" s="245" t="str">
        <f t="shared" si="0"/>
        <v/>
      </c>
      <c r="AC19" s="246"/>
      <c r="AE19" s="8"/>
      <c r="AF19" s="8"/>
      <c r="AG19" s="8"/>
    </row>
    <row r="20" spans="1:33">
      <c r="A20" s="15"/>
      <c r="B20" s="199"/>
      <c r="C20" s="256"/>
      <c r="D20" s="201"/>
      <c r="E20" s="202"/>
      <c r="F20" s="216"/>
      <c r="G20" s="216"/>
      <c r="H20" s="216"/>
      <c r="I20" s="216"/>
      <c r="J20" s="216"/>
      <c r="K20" s="216"/>
      <c r="L20" s="230"/>
      <c r="M20" s="216"/>
      <c r="N20" s="216"/>
      <c r="O20" s="216"/>
      <c r="P20" s="216"/>
      <c r="Q20" s="257"/>
      <c r="R20" s="203"/>
      <c r="S20" s="224"/>
      <c r="T20" s="203"/>
      <c r="U20" s="204"/>
      <c r="V20" s="205"/>
      <c r="W20" s="206"/>
      <c r="X20" s="205"/>
      <c r="Y20" s="206"/>
      <c r="Z20" s="205"/>
      <c r="AA20" s="206"/>
      <c r="AB20" s="245" t="str">
        <f t="shared" si="0"/>
        <v/>
      </c>
      <c r="AC20" s="246"/>
      <c r="AE20" s="8"/>
      <c r="AF20" s="8"/>
      <c r="AG20" s="8"/>
    </row>
    <row r="21" spans="1:33">
      <c r="A21" s="15"/>
      <c r="B21" s="199"/>
      <c r="C21" s="256"/>
      <c r="D21" s="201"/>
      <c r="E21" s="202"/>
      <c r="F21" s="216"/>
      <c r="G21" s="216"/>
      <c r="H21" s="216"/>
      <c r="I21" s="216"/>
      <c r="J21" s="216"/>
      <c r="K21" s="216"/>
      <c r="L21" s="230"/>
      <c r="M21" s="216"/>
      <c r="N21" s="216"/>
      <c r="O21" s="216"/>
      <c r="P21" s="216"/>
      <c r="Q21" s="257"/>
      <c r="R21" s="203"/>
      <c r="S21" s="224"/>
      <c r="T21" s="203"/>
      <c r="U21" s="204"/>
      <c r="V21" s="205"/>
      <c r="W21" s="206"/>
      <c r="X21" s="205"/>
      <c r="Y21" s="206"/>
      <c r="Z21" s="205"/>
      <c r="AA21" s="206"/>
      <c r="AB21" s="245" t="str">
        <f t="shared" si="0"/>
        <v/>
      </c>
      <c r="AC21" s="246"/>
      <c r="AE21" s="8"/>
      <c r="AF21" s="8"/>
      <c r="AG21" s="8"/>
    </row>
    <row r="22" spans="1:33">
      <c r="A22" s="15"/>
      <c r="B22" s="199"/>
      <c r="C22" s="256"/>
      <c r="D22" s="201"/>
      <c r="E22" s="202"/>
      <c r="F22" s="216"/>
      <c r="G22" s="216"/>
      <c r="H22" s="216"/>
      <c r="I22" s="216"/>
      <c r="J22" s="216"/>
      <c r="K22" s="216"/>
      <c r="L22" s="230"/>
      <c r="M22" s="216"/>
      <c r="N22" s="216"/>
      <c r="O22" s="216"/>
      <c r="P22" s="216"/>
      <c r="Q22" s="257"/>
      <c r="R22" s="203"/>
      <c r="S22" s="224"/>
      <c r="T22" s="203"/>
      <c r="U22" s="204"/>
      <c r="V22" s="205"/>
      <c r="W22" s="206"/>
      <c r="X22" s="205"/>
      <c r="Y22" s="206"/>
      <c r="Z22" s="205"/>
      <c r="AA22" s="206"/>
      <c r="AB22" s="245" t="str">
        <f t="shared" si="0"/>
        <v/>
      </c>
      <c r="AC22" s="246"/>
      <c r="AE22" s="8"/>
      <c r="AF22" s="8"/>
      <c r="AG22" s="8"/>
    </row>
    <row r="23" spans="1:33">
      <c r="A23" s="15"/>
      <c r="B23" s="199"/>
      <c r="C23" s="256"/>
      <c r="D23" s="201"/>
      <c r="E23" s="202"/>
      <c r="F23" s="216"/>
      <c r="G23" s="216"/>
      <c r="H23" s="216"/>
      <c r="I23" s="216"/>
      <c r="J23" s="216"/>
      <c r="K23" s="216"/>
      <c r="L23" s="230"/>
      <c r="M23" s="216"/>
      <c r="N23" s="216"/>
      <c r="O23" s="216"/>
      <c r="P23" s="216"/>
      <c r="Q23" s="257"/>
      <c r="R23" s="203"/>
      <c r="S23" s="224"/>
      <c r="T23" s="203"/>
      <c r="U23" s="204"/>
      <c r="V23" s="205"/>
      <c r="W23" s="206"/>
      <c r="X23" s="205"/>
      <c r="Y23" s="206"/>
      <c r="Z23" s="205"/>
      <c r="AA23" s="206"/>
      <c r="AB23" s="245" t="str">
        <f t="shared" si="0"/>
        <v/>
      </c>
      <c r="AC23" s="246"/>
      <c r="AE23" s="8"/>
      <c r="AF23" s="8"/>
      <c r="AG23" s="8"/>
    </row>
    <row r="24" spans="1:33">
      <c r="A24" s="15"/>
      <c r="B24" s="199"/>
      <c r="C24" s="256"/>
      <c r="D24" s="201"/>
      <c r="E24" s="202"/>
      <c r="F24" s="216"/>
      <c r="G24" s="216"/>
      <c r="H24" s="216"/>
      <c r="I24" s="216"/>
      <c r="J24" s="216"/>
      <c r="K24" s="216"/>
      <c r="L24" s="230"/>
      <c r="M24" s="216"/>
      <c r="N24" s="216"/>
      <c r="O24" s="216"/>
      <c r="P24" s="216"/>
      <c r="Q24" s="257"/>
      <c r="R24" s="203"/>
      <c r="S24" s="224"/>
      <c r="T24" s="203"/>
      <c r="U24" s="204"/>
      <c r="V24" s="205"/>
      <c r="W24" s="206"/>
      <c r="X24" s="205"/>
      <c r="Y24" s="206"/>
      <c r="Z24" s="205"/>
      <c r="AA24" s="206"/>
      <c r="AB24" s="245" t="str">
        <f t="shared" si="0"/>
        <v/>
      </c>
      <c r="AC24" s="246"/>
      <c r="AE24" s="8"/>
      <c r="AF24" s="8"/>
      <c r="AG24" s="8"/>
    </row>
    <row r="25" spans="1:33">
      <c r="A25" s="15"/>
      <c r="B25" s="199"/>
      <c r="C25" s="256"/>
      <c r="D25" s="201"/>
      <c r="E25" s="202"/>
      <c r="F25" s="216"/>
      <c r="G25" s="216"/>
      <c r="H25" s="216"/>
      <c r="I25" s="216"/>
      <c r="J25" s="216"/>
      <c r="K25" s="216"/>
      <c r="L25" s="230"/>
      <c r="M25" s="216"/>
      <c r="N25" s="216"/>
      <c r="O25" s="216"/>
      <c r="P25" s="216"/>
      <c r="Q25" s="257"/>
      <c r="R25" s="203"/>
      <c r="S25" s="224"/>
      <c r="T25" s="203"/>
      <c r="U25" s="204"/>
      <c r="V25" s="205"/>
      <c r="W25" s="206"/>
      <c r="X25" s="205"/>
      <c r="Y25" s="206"/>
      <c r="Z25" s="205"/>
      <c r="AA25" s="206"/>
      <c r="AB25" s="245" t="str">
        <f t="shared" si="0"/>
        <v/>
      </c>
      <c r="AC25" s="246"/>
      <c r="AE25" s="8"/>
      <c r="AF25" s="8"/>
      <c r="AG25" s="8"/>
    </row>
    <row r="26" spans="1:33">
      <c r="A26" s="15"/>
      <c r="B26" s="199"/>
      <c r="C26" s="256"/>
      <c r="D26" s="201"/>
      <c r="E26" s="202"/>
      <c r="F26" s="216"/>
      <c r="G26" s="216"/>
      <c r="H26" s="216"/>
      <c r="I26" s="216"/>
      <c r="J26" s="216"/>
      <c r="K26" s="216"/>
      <c r="L26" s="230"/>
      <c r="M26" s="216"/>
      <c r="N26" s="216"/>
      <c r="O26" s="216"/>
      <c r="P26" s="216"/>
      <c r="Q26" s="257"/>
      <c r="R26" s="203"/>
      <c r="S26" s="224"/>
      <c r="T26" s="203"/>
      <c r="U26" s="204"/>
      <c r="V26" s="205"/>
      <c r="W26" s="206"/>
      <c r="X26" s="205"/>
      <c r="Y26" s="206"/>
      <c r="Z26" s="205"/>
      <c r="AA26" s="206"/>
      <c r="AB26" s="245" t="str">
        <f t="shared" si="0"/>
        <v/>
      </c>
      <c r="AC26" s="246"/>
      <c r="AE26" s="8"/>
      <c r="AF26" s="8"/>
      <c r="AG26" s="8"/>
    </row>
    <row r="27" spans="1:33">
      <c r="A27" s="15"/>
      <c r="B27" s="199"/>
      <c r="C27" s="256"/>
      <c r="D27" s="201"/>
      <c r="E27" s="202"/>
      <c r="F27" s="216"/>
      <c r="G27" s="216"/>
      <c r="H27" s="216"/>
      <c r="I27" s="216"/>
      <c r="J27" s="216"/>
      <c r="K27" s="216"/>
      <c r="L27" s="230"/>
      <c r="M27" s="216"/>
      <c r="N27" s="216"/>
      <c r="O27" s="216"/>
      <c r="P27" s="216"/>
      <c r="Q27" s="257"/>
      <c r="R27" s="203"/>
      <c r="S27" s="224"/>
      <c r="T27" s="203"/>
      <c r="U27" s="204"/>
      <c r="V27" s="205"/>
      <c r="W27" s="206"/>
      <c r="X27" s="205"/>
      <c r="Y27" s="206"/>
      <c r="Z27" s="205"/>
      <c r="AA27" s="206"/>
      <c r="AB27" s="245" t="str">
        <f t="shared" si="0"/>
        <v/>
      </c>
      <c r="AC27" s="246"/>
      <c r="AE27" s="8"/>
      <c r="AF27" s="8"/>
      <c r="AG27" s="8"/>
    </row>
    <row r="28" spans="1:33">
      <c r="A28" s="15"/>
      <c r="B28" s="199"/>
      <c r="C28" s="256"/>
      <c r="D28" s="201"/>
      <c r="E28" s="202"/>
      <c r="F28" s="216"/>
      <c r="G28" s="216"/>
      <c r="H28" s="216"/>
      <c r="I28" s="216"/>
      <c r="J28" s="216"/>
      <c r="K28" s="216"/>
      <c r="L28" s="230"/>
      <c r="M28" s="216"/>
      <c r="N28" s="216"/>
      <c r="O28" s="216"/>
      <c r="P28" s="216"/>
      <c r="Q28" s="257"/>
      <c r="R28" s="203"/>
      <c r="S28" s="224"/>
      <c r="T28" s="203"/>
      <c r="U28" s="204"/>
      <c r="V28" s="205"/>
      <c r="W28" s="206"/>
      <c r="X28" s="205"/>
      <c r="Y28" s="206"/>
      <c r="Z28" s="205"/>
      <c r="AA28" s="206"/>
      <c r="AB28" s="245" t="str">
        <f t="shared" si="0"/>
        <v/>
      </c>
      <c r="AC28" s="246"/>
      <c r="AE28" s="8"/>
      <c r="AF28" s="8"/>
      <c r="AG28" s="8"/>
    </row>
    <row r="29" spans="1:33">
      <c r="A29" s="15"/>
      <c r="B29" s="199"/>
      <c r="C29" s="256"/>
      <c r="D29" s="201"/>
      <c r="E29" s="202"/>
      <c r="F29" s="216"/>
      <c r="G29" s="216"/>
      <c r="H29" s="216"/>
      <c r="I29" s="216"/>
      <c r="J29" s="216"/>
      <c r="K29" s="216"/>
      <c r="L29" s="230"/>
      <c r="M29" s="216"/>
      <c r="N29" s="216"/>
      <c r="O29" s="216"/>
      <c r="P29" s="216"/>
      <c r="Q29" s="257"/>
      <c r="R29" s="203"/>
      <c r="S29" s="224"/>
      <c r="T29" s="203"/>
      <c r="U29" s="204"/>
      <c r="V29" s="205"/>
      <c r="W29" s="206"/>
      <c r="X29" s="205"/>
      <c r="Y29" s="206"/>
      <c r="Z29" s="205"/>
      <c r="AA29" s="206"/>
      <c r="AB29" s="245" t="str">
        <f t="shared" si="0"/>
        <v/>
      </c>
      <c r="AC29" s="246"/>
      <c r="AE29" s="8"/>
      <c r="AF29" s="8"/>
      <c r="AG29" s="8"/>
    </row>
    <row r="30" spans="1:33">
      <c r="A30" s="15"/>
      <c r="B30" s="199"/>
      <c r="C30" s="256"/>
      <c r="D30" s="201"/>
      <c r="E30" s="202"/>
      <c r="F30" s="216"/>
      <c r="G30" s="216"/>
      <c r="H30" s="216"/>
      <c r="I30" s="216"/>
      <c r="J30" s="216"/>
      <c r="K30" s="216"/>
      <c r="L30" s="230"/>
      <c r="M30" s="216"/>
      <c r="N30" s="216"/>
      <c r="O30" s="216"/>
      <c r="P30" s="216"/>
      <c r="Q30" s="257"/>
      <c r="R30" s="203"/>
      <c r="S30" s="224"/>
      <c r="T30" s="203"/>
      <c r="U30" s="204"/>
      <c r="V30" s="205"/>
      <c r="W30" s="206"/>
      <c r="X30" s="205"/>
      <c r="Y30" s="206"/>
      <c r="Z30" s="205"/>
      <c r="AA30" s="206"/>
      <c r="AB30" s="245" t="str">
        <f t="shared" si="0"/>
        <v/>
      </c>
      <c r="AC30" s="246"/>
      <c r="AE30" s="8"/>
      <c r="AF30" s="8"/>
      <c r="AG30" s="8"/>
    </row>
    <row r="31" spans="1:33">
      <c r="A31" s="15"/>
      <c r="B31" s="199"/>
      <c r="C31" s="256"/>
      <c r="D31" s="201"/>
      <c r="E31" s="202"/>
      <c r="F31" s="216"/>
      <c r="G31" s="216"/>
      <c r="H31" s="216"/>
      <c r="I31" s="216"/>
      <c r="J31" s="216"/>
      <c r="K31" s="216"/>
      <c r="L31" s="230"/>
      <c r="M31" s="216"/>
      <c r="N31" s="216"/>
      <c r="O31" s="216"/>
      <c r="P31" s="216"/>
      <c r="Q31" s="257"/>
      <c r="R31" s="203"/>
      <c r="S31" s="224"/>
      <c r="T31" s="203"/>
      <c r="U31" s="204"/>
      <c r="V31" s="205"/>
      <c r="W31" s="206"/>
      <c r="X31" s="205"/>
      <c r="Y31" s="206"/>
      <c r="Z31" s="205"/>
      <c r="AA31" s="206"/>
      <c r="AB31" s="245" t="str">
        <f t="shared" si="0"/>
        <v/>
      </c>
      <c r="AC31" s="246"/>
      <c r="AE31" s="8"/>
      <c r="AF31" s="8"/>
      <c r="AG31" s="8"/>
    </row>
    <row r="32" spans="1:33">
      <c r="A32" s="15"/>
      <c r="B32" s="199"/>
      <c r="C32" s="256"/>
      <c r="D32" s="201"/>
      <c r="E32" s="202"/>
      <c r="F32" s="216"/>
      <c r="G32" s="216"/>
      <c r="H32" s="216"/>
      <c r="I32" s="216"/>
      <c r="J32" s="216"/>
      <c r="K32" s="216"/>
      <c r="L32" s="230"/>
      <c r="M32" s="216"/>
      <c r="N32" s="216"/>
      <c r="O32" s="216"/>
      <c r="P32" s="216"/>
      <c r="Q32" s="257"/>
      <c r="R32" s="203"/>
      <c r="S32" s="224"/>
      <c r="T32" s="203"/>
      <c r="U32" s="204"/>
      <c r="V32" s="205"/>
      <c r="W32" s="206"/>
      <c r="X32" s="205"/>
      <c r="Y32" s="206"/>
      <c r="Z32" s="205"/>
      <c r="AA32" s="206"/>
      <c r="AB32" s="245" t="str">
        <f t="shared" si="0"/>
        <v/>
      </c>
      <c r="AC32" s="246"/>
      <c r="AE32" s="8"/>
      <c r="AF32" s="8"/>
      <c r="AG32" s="8"/>
    </row>
    <row r="33" spans="1:33">
      <c r="A33" s="15"/>
      <c r="B33" s="199"/>
      <c r="C33" s="256"/>
      <c r="D33" s="201"/>
      <c r="E33" s="202"/>
      <c r="F33" s="216"/>
      <c r="G33" s="216"/>
      <c r="H33" s="216"/>
      <c r="I33" s="216"/>
      <c r="J33" s="216"/>
      <c r="K33" s="216"/>
      <c r="L33" s="230"/>
      <c r="M33" s="216"/>
      <c r="N33" s="216"/>
      <c r="O33" s="216"/>
      <c r="P33" s="216"/>
      <c r="Q33" s="257"/>
      <c r="R33" s="203"/>
      <c r="S33" s="224"/>
      <c r="T33" s="203"/>
      <c r="U33" s="204"/>
      <c r="V33" s="205"/>
      <c r="W33" s="206"/>
      <c r="X33" s="205"/>
      <c r="Y33" s="206"/>
      <c r="Z33" s="205"/>
      <c r="AA33" s="206"/>
      <c r="AB33" s="245" t="str">
        <f t="shared" si="0"/>
        <v/>
      </c>
      <c r="AC33" s="246"/>
      <c r="AE33" s="8"/>
      <c r="AF33" s="8"/>
      <c r="AG33" s="8"/>
    </row>
    <row r="34" spans="1:33">
      <c r="A34" s="15"/>
      <c r="B34" s="199"/>
      <c r="C34" s="256"/>
      <c r="D34" s="201"/>
      <c r="E34" s="202"/>
      <c r="F34" s="216"/>
      <c r="G34" s="216"/>
      <c r="H34" s="216"/>
      <c r="I34" s="216"/>
      <c r="J34" s="216"/>
      <c r="K34" s="216"/>
      <c r="L34" s="230"/>
      <c r="M34" s="216"/>
      <c r="N34" s="216"/>
      <c r="O34" s="216"/>
      <c r="P34" s="216"/>
      <c r="Q34" s="257"/>
      <c r="R34" s="203"/>
      <c r="S34" s="224"/>
      <c r="T34" s="203"/>
      <c r="U34" s="204"/>
      <c r="V34" s="205"/>
      <c r="W34" s="206"/>
      <c r="X34" s="205"/>
      <c r="Y34" s="206"/>
      <c r="Z34" s="205"/>
      <c r="AA34" s="206"/>
      <c r="AB34" s="245" t="str">
        <f t="shared" si="0"/>
        <v/>
      </c>
      <c r="AC34" s="246"/>
      <c r="AE34" s="8"/>
      <c r="AF34" s="8"/>
      <c r="AG34" s="8"/>
    </row>
    <row r="35" spans="1:33">
      <c r="A35" s="15"/>
      <c r="B35" s="199"/>
      <c r="C35" s="256"/>
      <c r="D35" s="201"/>
      <c r="E35" s="202"/>
      <c r="F35" s="216"/>
      <c r="G35" s="216"/>
      <c r="H35" s="216"/>
      <c r="I35" s="216"/>
      <c r="J35" s="216"/>
      <c r="K35" s="216"/>
      <c r="L35" s="230"/>
      <c r="M35" s="216"/>
      <c r="N35" s="216"/>
      <c r="O35" s="216"/>
      <c r="P35" s="216"/>
      <c r="Q35" s="257"/>
      <c r="R35" s="203"/>
      <c r="S35" s="224"/>
      <c r="T35" s="203"/>
      <c r="U35" s="204"/>
      <c r="V35" s="205"/>
      <c r="W35" s="206"/>
      <c r="X35" s="205"/>
      <c r="Y35" s="206"/>
      <c r="Z35" s="205"/>
      <c r="AA35" s="206"/>
      <c r="AB35" s="245" t="str">
        <f t="shared" si="0"/>
        <v/>
      </c>
      <c r="AC35" s="246"/>
      <c r="AE35" s="8"/>
      <c r="AF35" s="8"/>
      <c r="AG35" s="8"/>
    </row>
    <row r="36" spans="1:33">
      <c r="A36" s="15"/>
      <c r="B36" s="199"/>
      <c r="C36" s="256"/>
      <c r="D36" s="201"/>
      <c r="E36" s="202"/>
      <c r="F36" s="216"/>
      <c r="G36" s="216"/>
      <c r="H36" s="216"/>
      <c r="I36" s="216"/>
      <c r="J36" s="216"/>
      <c r="K36" s="216"/>
      <c r="L36" s="230"/>
      <c r="M36" s="216"/>
      <c r="N36" s="216"/>
      <c r="O36" s="216"/>
      <c r="P36" s="216"/>
      <c r="Q36" s="257"/>
      <c r="R36" s="203"/>
      <c r="S36" s="224"/>
      <c r="T36" s="203"/>
      <c r="U36" s="204"/>
      <c r="V36" s="205"/>
      <c r="W36" s="206"/>
      <c r="X36" s="205"/>
      <c r="Y36" s="206"/>
      <c r="Z36" s="205"/>
      <c r="AA36" s="206"/>
      <c r="AB36" s="245" t="str">
        <f t="shared" si="0"/>
        <v/>
      </c>
      <c r="AC36" s="246"/>
      <c r="AE36" s="8"/>
      <c r="AF36" s="8"/>
      <c r="AG36" s="8"/>
    </row>
    <row r="37" spans="1:33">
      <c r="A37" s="15"/>
      <c r="B37" s="199"/>
      <c r="C37" s="256"/>
      <c r="D37" s="201"/>
      <c r="E37" s="202"/>
      <c r="F37" s="216"/>
      <c r="G37" s="216"/>
      <c r="H37" s="216"/>
      <c r="I37" s="216"/>
      <c r="J37" s="216"/>
      <c r="K37" s="216"/>
      <c r="L37" s="230"/>
      <c r="M37" s="216"/>
      <c r="N37" s="216"/>
      <c r="O37" s="216"/>
      <c r="P37" s="216"/>
      <c r="Q37" s="257"/>
      <c r="R37" s="203"/>
      <c r="S37" s="224"/>
      <c r="T37" s="203"/>
      <c r="U37" s="204"/>
      <c r="V37" s="205"/>
      <c r="W37" s="206"/>
      <c r="X37" s="205"/>
      <c r="Y37" s="206"/>
      <c r="Z37" s="205"/>
      <c r="AA37" s="206"/>
      <c r="AB37" s="245" t="str">
        <f t="shared" si="0"/>
        <v/>
      </c>
      <c r="AC37" s="246"/>
      <c r="AE37" s="8"/>
      <c r="AF37" s="8"/>
      <c r="AG37" s="8"/>
    </row>
    <row r="38" spans="1:33">
      <c r="A38" s="15"/>
      <c r="B38" s="199"/>
      <c r="C38" s="256"/>
      <c r="D38" s="201"/>
      <c r="E38" s="202"/>
      <c r="F38" s="216"/>
      <c r="G38" s="216"/>
      <c r="H38" s="216"/>
      <c r="I38" s="216"/>
      <c r="J38" s="216"/>
      <c r="K38" s="216"/>
      <c r="L38" s="230"/>
      <c r="M38" s="216"/>
      <c r="N38" s="216"/>
      <c r="O38" s="216"/>
      <c r="P38" s="216"/>
      <c r="Q38" s="257"/>
      <c r="R38" s="203"/>
      <c r="S38" s="224"/>
      <c r="T38" s="203"/>
      <c r="U38" s="204"/>
      <c r="V38" s="205"/>
      <c r="W38" s="206"/>
      <c r="X38" s="205"/>
      <c r="Y38" s="206"/>
      <c r="Z38" s="205"/>
      <c r="AA38" s="206"/>
      <c r="AB38" s="245" t="str">
        <f t="shared" si="0"/>
        <v/>
      </c>
      <c r="AC38" s="246"/>
      <c r="AE38" s="8"/>
      <c r="AF38" s="8"/>
      <c r="AG38" s="8"/>
    </row>
    <row r="39" spans="1:33">
      <c r="A39" s="15"/>
      <c r="B39" s="199"/>
      <c r="C39" s="256"/>
      <c r="D39" s="201"/>
      <c r="E39" s="202"/>
      <c r="F39" s="216"/>
      <c r="G39" s="216"/>
      <c r="H39" s="216"/>
      <c r="I39" s="216"/>
      <c r="J39" s="216"/>
      <c r="K39" s="216"/>
      <c r="L39" s="230"/>
      <c r="M39" s="216"/>
      <c r="N39" s="216"/>
      <c r="O39" s="216"/>
      <c r="P39" s="216"/>
      <c r="Q39" s="257"/>
      <c r="R39" s="203"/>
      <c r="S39" s="224"/>
      <c r="T39" s="203"/>
      <c r="U39" s="204"/>
      <c r="V39" s="205"/>
      <c r="W39" s="206"/>
      <c r="X39" s="205"/>
      <c r="Y39" s="206"/>
      <c r="Z39" s="205"/>
      <c r="AA39" s="206"/>
      <c r="AB39" s="245" t="str">
        <f t="shared" si="0"/>
        <v/>
      </c>
      <c r="AC39" s="246"/>
      <c r="AE39" s="8"/>
      <c r="AF39" s="8"/>
      <c r="AG39" s="8"/>
    </row>
    <row r="40" spans="1:33">
      <c r="A40" s="15"/>
      <c r="B40" s="199"/>
      <c r="C40" s="256"/>
      <c r="D40" s="201"/>
      <c r="E40" s="202"/>
      <c r="F40" s="216"/>
      <c r="G40" s="216"/>
      <c r="H40" s="216"/>
      <c r="I40" s="216"/>
      <c r="J40" s="216"/>
      <c r="K40" s="216"/>
      <c r="L40" s="230"/>
      <c r="M40" s="216"/>
      <c r="N40" s="216"/>
      <c r="O40" s="216"/>
      <c r="P40" s="216"/>
      <c r="Q40" s="257"/>
      <c r="R40" s="203"/>
      <c r="S40" s="224"/>
      <c r="T40" s="203"/>
      <c r="U40" s="204"/>
      <c r="V40" s="205"/>
      <c r="W40" s="206"/>
      <c r="X40" s="205"/>
      <c r="Y40" s="206"/>
      <c r="Z40" s="205"/>
      <c r="AA40" s="206"/>
      <c r="AB40" s="245" t="str">
        <f t="shared" si="0"/>
        <v/>
      </c>
      <c r="AC40" s="246"/>
      <c r="AE40" s="8"/>
      <c r="AF40" s="8"/>
      <c r="AG40" s="8"/>
    </row>
    <row r="41" spans="1:33">
      <c r="A41" s="15"/>
      <c r="B41" s="199"/>
      <c r="C41" s="256"/>
      <c r="D41" s="201"/>
      <c r="E41" s="202"/>
      <c r="F41" s="216"/>
      <c r="G41" s="216"/>
      <c r="H41" s="216"/>
      <c r="I41" s="216"/>
      <c r="J41" s="216"/>
      <c r="K41" s="216"/>
      <c r="L41" s="230"/>
      <c r="M41" s="216"/>
      <c r="N41" s="216"/>
      <c r="O41" s="216"/>
      <c r="P41" s="216"/>
      <c r="Q41" s="257"/>
      <c r="R41" s="203"/>
      <c r="S41" s="224"/>
      <c r="T41" s="203"/>
      <c r="U41" s="204"/>
      <c r="V41" s="205"/>
      <c r="W41" s="206"/>
      <c r="X41" s="205"/>
      <c r="Y41" s="206"/>
      <c r="Z41" s="205"/>
      <c r="AA41" s="206"/>
      <c r="AB41" s="245" t="str">
        <f t="shared" si="0"/>
        <v/>
      </c>
      <c r="AC41" s="246"/>
      <c r="AE41" s="8"/>
      <c r="AF41" s="8"/>
      <c r="AG41" s="8"/>
    </row>
    <row r="42" spans="1:33">
      <c r="A42" s="15"/>
      <c r="B42" s="199"/>
      <c r="C42" s="256"/>
      <c r="D42" s="201"/>
      <c r="E42" s="202"/>
      <c r="F42" s="216"/>
      <c r="G42" s="216"/>
      <c r="H42" s="216"/>
      <c r="I42" s="216"/>
      <c r="J42" s="216"/>
      <c r="K42" s="216"/>
      <c r="L42" s="230"/>
      <c r="M42" s="216"/>
      <c r="N42" s="216"/>
      <c r="O42" s="216"/>
      <c r="P42" s="216"/>
      <c r="Q42" s="257"/>
      <c r="R42" s="203"/>
      <c r="S42" s="224"/>
      <c r="T42" s="203"/>
      <c r="U42" s="204"/>
      <c r="V42" s="205"/>
      <c r="W42" s="206"/>
      <c r="X42" s="205"/>
      <c r="Y42" s="206"/>
      <c r="Z42" s="205"/>
      <c r="AA42" s="206"/>
      <c r="AB42" s="245" t="str">
        <f t="shared" si="0"/>
        <v/>
      </c>
      <c r="AC42" s="246"/>
      <c r="AE42" s="8"/>
      <c r="AF42" s="8"/>
      <c r="AG42" s="8"/>
    </row>
    <row r="43" spans="1:33">
      <c r="A43" s="15"/>
      <c r="B43" s="199"/>
      <c r="C43" s="256"/>
      <c r="D43" s="201"/>
      <c r="E43" s="202"/>
      <c r="F43" s="216"/>
      <c r="G43" s="216"/>
      <c r="H43" s="216"/>
      <c r="I43" s="216"/>
      <c r="J43" s="216"/>
      <c r="K43" s="216"/>
      <c r="L43" s="230"/>
      <c r="M43" s="216"/>
      <c r="N43" s="216"/>
      <c r="O43" s="216"/>
      <c r="P43" s="216"/>
      <c r="Q43" s="257"/>
      <c r="R43" s="203"/>
      <c r="S43" s="224"/>
      <c r="T43" s="203"/>
      <c r="U43" s="204"/>
      <c r="V43" s="205"/>
      <c r="W43" s="206"/>
      <c r="X43" s="205"/>
      <c r="Y43" s="206"/>
      <c r="Z43" s="205"/>
      <c r="AA43" s="206"/>
      <c r="AB43" s="245" t="str">
        <f t="shared" si="0"/>
        <v/>
      </c>
      <c r="AC43" s="246"/>
      <c r="AE43" s="8"/>
      <c r="AF43" s="8"/>
      <c r="AG43" s="8"/>
    </row>
    <row r="44" spans="1:33">
      <c r="A44" s="15"/>
      <c r="B44" s="199"/>
      <c r="C44" s="256"/>
      <c r="D44" s="201"/>
      <c r="E44" s="202"/>
      <c r="F44" s="216"/>
      <c r="G44" s="216"/>
      <c r="H44" s="216"/>
      <c r="I44" s="216"/>
      <c r="J44" s="216"/>
      <c r="K44" s="216"/>
      <c r="L44" s="230"/>
      <c r="M44" s="216"/>
      <c r="N44" s="216"/>
      <c r="O44" s="216"/>
      <c r="P44" s="216"/>
      <c r="Q44" s="257"/>
      <c r="R44" s="203"/>
      <c r="S44" s="224"/>
      <c r="T44" s="203"/>
      <c r="U44" s="204"/>
      <c r="V44" s="205"/>
      <c r="W44" s="206"/>
      <c r="X44" s="205"/>
      <c r="Y44" s="206"/>
      <c r="Z44" s="205"/>
      <c r="AA44" s="206"/>
      <c r="AB44" s="245" t="str">
        <f t="shared" si="0"/>
        <v/>
      </c>
      <c r="AC44" s="246"/>
      <c r="AE44" s="8"/>
      <c r="AF44" s="8"/>
      <c r="AG44" s="8"/>
    </row>
    <row r="45" spans="1:33">
      <c r="A45" s="15"/>
      <c r="B45" s="199"/>
      <c r="C45" s="256"/>
      <c r="D45" s="201"/>
      <c r="E45" s="202"/>
      <c r="F45" s="216"/>
      <c r="G45" s="216"/>
      <c r="H45" s="216"/>
      <c r="I45" s="216"/>
      <c r="J45" s="216"/>
      <c r="K45" s="216"/>
      <c r="L45" s="230"/>
      <c r="M45" s="216"/>
      <c r="N45" s="216"/>
      <c r="O45" s="216"/>
      <c r="P45" s="216"/>
      <c r="Q45" s="257"/>
      <c r="R45" s="203"/>
      <c r="S45" s="224"/>
      <c r="T45" s="203"/>
      <c r="U45" s="204"/>
      <c r="V45" s="205"/>
      <c r="W45" s="206"/>
      <c r="X45" s="205"/>
      <c r="Y45" s="206"/>
      <c r="Z45" s="205"/>
      <c r="AA45" s="206"/>
      <c r="AB45" s="245" t="str">
        <f t="shared" si="0"/>
        <v/>
      </c>
      <c r="AC45" s="246"/>
      <c r="AE45" s="8"/>
      <c r="AF45" s="8"/>
      <c r="AG45" s="8"/>
    </row>
    <row r="46" spans="1:33">
      <c r="A46" s="15"/>
      <c r="B46" s="199"/>
      <c r="C46" s="256"/>
      <c r="D46" s="201"/>
      <c r="E46" s="202"/>
      <c r="F46" s="216"/>
      <c r="G46" s="216"/>
      <c r="H46" s="216"/>
      <c r="I46" s="216"/>
      <c r="J46" s="216"/>
      <c r="K46" s="216"/>
      <c r="L46" s="230"/>
      <c r="M46" s="216"/>
      <c r="N46" s="216"/>
      <c r="O46" s="216"/>
      <c r="P46" s="216"/>
      <c r="Q46" s="257"/>
      <c r="R46" s="203"/>
      <c r="S46" s="224"/>
      <c r="T46" s="203"/>
      <c r="U46" s="204"/>
      <c r="V46" s="205"/>
      <c r="W46" s="206"/>
      <c r="X46" s="205"/>
      <c r="Y46" s="206"/>
      <c r="Z46" s="205"/>
      <c r="AA46" s="206"/>
      <c r="AB46" s="245" t="str">
        <f t="shared" si="0"/>
        <v/>
      </c>
      <c r="AC46" s="246"/>
      <c r="AE46" s="8"/>
      <c r="AF46" s="8"/>
      <c r="AG46" s="8"/>
    </row>
    <row r="47" spans="1:33">
      <c r="A47" s="15"/>
      <c r="B47" s="199"/>
      <c r="C47" s="256"/>
      <c r="D47" s="201"/>
      <c r="E47" s="202"/>
      <c r="F47" s="216"/>
      <c r="G47" s="216"/>
      <c r="H47" s="216"/>
      <c r="I47" s="216"/>
      <c r="J47" s="216"/>
      <c r="K47" s="216"/>
      <c r="L47" s="230"/>
      <c r="M47" s="216"/>
      <c r="N47" s="216"/>
      <c r="O47" s="216"/>
      <c r="P47" s="216"/>
      <c r="Q47" s="257"/>
      <c r="R47" s="203"/>
      <c r="S47" s="224"/>
      <c r="T47" s="203"/>
      <c r="U47" s="204"/>
      <c r="V47" s="205"/>
      <c r="W47" s="206"/>
      <c r="X47" s="205"/>
      <c r="Y47" s="206"/>
      <c r="Z47" s="205"/>
      <c r="AA47" s="206"/>
      <c r="AB47" s="245" t="str">
        <f t="shared" si="0"/>
        <v/>
      </c>
      <c r="AC47" s="246"/>
      <c r="AE47" s="8"/>
      <c r="AF47" s="8"/>
      <c r="AG47" s="8"/>
    </row>
    <row r="48" spans="1:33">
      <c r="A48" s="15"/>
      <c r="B48" s="199"/>
      <c r="C48" s="256"/>
      <c r="D48" s="201"/>
      <c r="E48" s="202"/>
      <c r="F48" s="216"/>
      <c r="G48" s="216"/>
      <c r="H48" s="216"/>
      <c r="I48" s="216"/>
      <c r="J48" s="216"/>
      <c r="K48" s="216"/>
      <c r="L48" s="230"/>
      <c r="M48" s="216"/>
      <c r="N48" s="216"/>
      <c r="O48" s="216"/>
      <c r="P48" s="216"/>
      <c r="Q48" s="257"/>
      <c r="R48" s="203"/>
      <c r="S48" s="224"/>
      <c r="T48" s="203"/>
      <c r="U48" s="204"/>
      <c r="V48" s="205"/>
      <c r="W48" s="206"/>
      <c r="X48" s="205"/>
      <c r="Y48" s="206"/>
      <c r="Z48" s="205"/>
      <c r="AA48" s="206"/>
      <c r="AB48" s="245" t="str">
        <f t="shared" si="0"/>
        <v/>
      </c>
      <c r="AC48" s="246"/>
      <c r="AE48" s="8"/>
      <c r="AF48" s="8"/>
      <c r="AG48" s="8"/>
    </row>
    <row r="49" spans="1:34">
      <c r="A49" s="15"/>
      <c r="B49" s="199"/>
      <c r="C49" s="256"/>
      <c r="D49" s="201"/>
      <c r="E49" s="202"/>
      <c r="F49" s="216"/>
      <c r="G49" s="216"/>
      <c r="H49" s="216"/>
      <c r="I49" s="216"/>
      <c r="J49" s="216"/>
      <c r="K49" s="216"/>
      <c r="L49" s="230"/>
      <c r="M49" s="216"/>
      <c r="N49" s="216"/>
      <c r="O49" s="216"/>
      <c r="P49" s="216"/>
      <c r="Q49" s="257"/>
      <c r="R49" s="203"/>
      <c r="S49" s="224"/>
      <c r="T49" s="203"/>
      <c r="U49" s="204"/>
      <c r="V49" s="205"/>
      <c r="W49" s="206"/>
      <c r="X49" s="205"/>
      <c r="Y49" s="206"/>
      <c r="Z49" s="205"/>
      <c r="AA49" s="206"/>
      <c r="AB49" s="245" t="str">
        <f t="shared" si="0"/>
        <v/>
      </c>
      <c r="AC49" s="246"/>
      <c r="AE49" s="8"/>
      <c r="AF49" s="8"/>
      <c r="AG49" s="8"/>
    </row>
    <row r="50" spans="1:34" ht="12" thickBot="1">
      <c r="A50" s="15"/>
      <c r="B50" s="195"/>
      <c r="C50" s="276"/>
      <c r="D50" s="197"/>
      <c r="E50" s="198"/>
      <c r="F50" s="223"/>
      <c r="G50" s="223"/>
      <c r="H50" s="223"/>
      <c r="I50" s="223"/>
      <c r="J50" s="223"/>
      <c r="K50" s="223"/>
      <c r="L50" s="247"/>
      <c r="M50" s="223"/>
      <c r="N50" s="223"/>
      <c r="O50" s="223"/>
      <c r="P50" s="223"/>
      <c r="Q50" s="262"/>
      <c r="R50" s="225"/>
      <c r="S50" s="226"/>
      <c r="T50" s="225"/>
      <c r="U50" s="227"/>
      <c r="V50" s="253"/>
      <c r="W50" s="254"/>
      <c r="X50" s="253"/>
      <c r="Y50" s="254"/>
      <c r="Z50" s="253"/>
      <c r="AA50" s="254"/>
      <c r="AB50" s="251" t="str">
        <f t="shared" si="0"/>
        <v/>
      </c>
      <c r="AC50" s="252"/>
      <c r="AE50" s="8"/>
      <c r="AF50" s="8"/>
      <c r="AG50" s="8"/>
    </row>
    <row r="51" spans="1:34" ht="12" customHeight="1" thickBot="1">
      <c r="A51" s="14"/>
      <c r="B51" s="77" t="str">
        <f>B99&amp;" "&amp;H99&amp;" "&amp;L99&amp;" "&amp;Q99</f>
        <v xml:space="preserve">   </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82"/>
    </row>
    <row r="52" spans="1:34" hidden="1">
      <c r="B52" s="8">
        <f>IF(B8&gt;D8,1,0)</f>
        <v>0</v>
      </c>
      <c r="C52" s="8"/>
      <c r="D52" s="8"/>
      <c r="E52" s="8"/>
      <c r="F52" s="272">
        <f>'Set-Up'!X16-92</f>
        <v>-92</v>
      </c>
      <c r="G52" s="272"/>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73">
        <f>F52-29</f>
        <v>-121</v>
      </c>
      <c r="G53" s="273"/>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29"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29"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29"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29"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29"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29"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sheetData>
  <sheetProtection algorithmName="SHA-512" hashValue="5ic17wRy3CQw1qOFlwp7oP+YIo8EgzOmZa84niGCmHti8hOSyUZlTAGLNLjqdpuRA8G64kjh5KbGNJoDgHrDeg==" saltValue="N8wTYW4JkisQhFDKhTIdHw==" spinCount="100000" sheet="1" objects="1" scenarios="1"/>
  <mergeCells count="446">
    <mergeCell ref="K1:T1"/>
    <mergeCell ref="F52:G52"/>
    <mergeCell ref="F53:G53"/>
    <mergeCell ref="AB4:AC7"/>
    <mergeCell ref="B4:C7"/>
    <mergeCell ref="D4:E7"/>
    <mergeCell ref="F4:K7"/>
    <mergeCell ref="L4:P7"/>
    <mergeCell ref="Q4:S7"/>
    <mergeCell ref="T4:U7"/>
    <mergeCell ref="V4:W7"/>
    <mergeCell ref="X4:Y7"/>
    <mergeCell ref="Z4:AA7"/>
    <mergeCell ref="AB10:AC10"/>
    <mergeCell ref="B11:C11"/>
    <mergeCell ref="D11:E11"/>
    <mergeCell ref="F11:K11"/>
    <mergeCell ref="L11:P11"/>
    <mergeCell ref="Q11:S11"/>
    <mergeCell ref="T11:U11"/>
    <mergeCell ref="V11:W11"/>
    <mergeCell ref="X11:Y11"/>
    <mergeCell ref="Z11:AA11"/>
    <mergeCell ref="AB11:AC11"/>
    <mergeCell ref="B10:C10"/>
    <mergeCell ref="M2:R2"/>
    <mergeCell ref="L3:S3"/>
    <mergeCell ref="AB8:AC8"/>
    <mergeCell ref="B9:C9"/>
    <mergeCell ref="D9:E9"/>
    <mergeCell ref="F9:K9"/>
    <mergeCell ref="L9:P9"/>
    <mergeCell ref="Q9:S9"/>
    <mergeCell ref="T9:U9"/>
    <mergeCell ref="V9:W9"/>
    <mergeCell ref="X9:Y9"/>
    <mergeCell ref="Z9:AA9"/>
    <mergeCell ref="AB9:AC9"/>
    <mergeCell ref="B8:C8"/>
    <mergeCell ref="D8:E8"/>
    <mergeCell ref="F8:K8"/>
    <mergeCell ref="L8:P8"/>
    <mergeCell ref="Q8:S8"/>
    <mergeCell ref="T8:U8"/>
    <mergeCell ref="V8:W8"/>
    <mergeCell ref="X8:Y8"/>
    <mergeCell ref="Z8:AA8"/>
    <mergeCell ref="AA2:AC2"/>
    <mergeCell ref="D10:E10"/>
    <mergeCell ref="F10:K10"/>
    <mergeCell ref="L10:P10"/>
    <mergeCell ref="Q10:S10"/>
    <mergeCell ref="T10:U10"/>
    <mergeCell ref="V10:W10"/>
    <mergeCell ref="X10:Y10"/>
    <mergeCell ref="Z10:AA10"/>
    <mergeCell ref="AB12:AC12"/>
    <mergeCell ref="AB13:AC13"/>
    <mergeCell ref="B12:C12"/>
    <mergeCell ref="D12:E12"/>
    <mergeCell ref="F12:K12"/>
    <mergeCell ref="L12:P12"/>
    <mergeCell ref="Q12:S12"/>
    <mergeCell ref="T12:U12"/>
    <mergeCell ref="V12:W12"/>
    <mergeCell ref="X12:Y12"/>
    <mergeCell ref="Z12:AA12"/>
    <mergeCell ref="B13:C13"/>
    <mergeCell ref="D13:E13"/>
    <mergeCell ref="F13:K13"/>
    <mergeCell ref="L13:P13"/>
    <mergeCell ref="Q13:S13"/>
    <mergeCell ref="T13:U13"/>
    <mergeCell ref="V13:W13"/>
    <mergeCell ref="X13:Y13"/>
    <mergeCell ref="Z13:AA13"/>
    <mergeCell ref="AB14:AC14"/>
    <mergeCell ref="B15:C15"/>
    <mergeCell ref="D15:E15"/>
    <mergeCell ref="F15:K15"/>
    <mergeCell ref="L15:P15"/>
    <mergeCell ref="Q15:S15"/>
    <mergeCell ref="T15:U15"/>
    <mergeCell ref="V15:W15"/>
    <mergeCell ref="X15:Y15"/>
    <mergeCell ref="Z15:AA15"/>
    <mergeCell ref="AB15:AC15"/>
    <mergeCell ref="B14:C14"/>
    <mergeCell ref="D14:E14"/>
    <mergeCell ref="F14:K14"/>
    <mergeCell ref="L14:P14"/>
    <mergeCell ref="Q14:S14"/>
    <mergeCell ref="T14:U14"/>
    <mergeCell ref="V14:W14"/>
    <mergeCell ref="X14:Y14"/>
    <mergeCell ref="Z14:AA14"/>
    <mergeCell ref="AB16:AC16"/>
    <mergeCell ref="B17:C17"/>
    <mergeCell ref="D17:E17"/>
    <mergeCell ref="F17:K17"/>
    <mergeCell ref="L17:P17"/>
    <mergeCell ref="Q17:S17"/>
    <mergeCell ref="T17:U17"/>
    <mergeCell ref="V17:W17"/>
    <mergeCell ref="X17:Y17"/>
    <mergeCell ref="Z17:AA17"/>
    <mergeCell ref="AB17:AC17"/>
    <mergeCell ref="B16:C16"/>
    <mergeCell ref="D16:E16"/>
    <mergeCell ref="F16:K16"/>
    <mergeCell ref="L16:P16"/>
    <mergeCell ref="Q16:S16"/>
    <mergeCell ref="T16:U16"/>
    <mergeCell ref="V16:W16"/>
    <mergeCell ref="X16:Y16"/>
    <mergeCell ref="Z16:AA16"/>
    <mergeCell ref="AB18:AC18"/>
    <mergeCell ref="B19:C19"/>
    <mergeCell ref="D19:E19"/>
    <mergeCell ref="F19:K19"/>
    <mergeCell ref="L19:P19"/>
    <mergeCell ref="Q19:S19"/>
    <mergeCell ref="T19:U19"/>
    <mergeCell ref="V19:W19"/>
    <mergeCell ref="X19:Y19"/>
    <mergeCell ref="Z19:AA19"/>
    <mergeCell ref="AB19:AC19"/>
    <mergeCell ref="B18:C18"/>
    <mergeCell ref="D18:E18"/>
    <mergeCell ref="F18:K18"/>
    <mergeCell ref="L18:P18"/>
    <mergeCell ref="Q18:S18"/>
    <mergeCell ref="T18:U18"/>
    <mergeCell ref="V18:W18"/>
    <mergeCell ref="X18:Y18"/>
    <mergeCell ref="Z18:AA18"/>
    <mergeCell ref="AB20:AC20"/>
    <mergeCell ref="B21:C21"/>
    <mergeCell ref="D21:E21"/>
    <mergeCell ref="F21:K21"/>
    <mergeCell ref="L21:P21"/>
    <mergeCell ref="Q21:S21"/>
    <mergeCell ref="T21:U21"/>
    <mergeCell ref="V21:W21"/>
    <mergeCell ref="X21:Y21"/>
    <mergeCell ref="Z21:AA21"/>
    <mergeCell ref="AB21:AC21"/>
    <mergeCell ref="B20:C20"/>
    <mergeCell ref="D20:E20"/>
    <mergeCell ref="F20:K20"/>
    <mergeCell ref="L20:P20"/>
    <mergeCell ref="Q20:S20"/>
    <mergeCell ref="T20:U20"/>
    <mergeCell ref="V20:W20"/>
    <mergeCell ref="X20:Y20"/>
    <mergeCell ref="Z20:AA20"/>
    <mergeCell ref="AB22:AC22"/>
    <mergeCell ref="B23:C23"/>
    <mergeCell ref="D23:E23"/>
    <mergeCell ref="F23:K23"/>
    <mergeCell ref="L23:P23"/>
    <mergeCell ref="Q23:S23"/>
    <mergeCell ref="T23:U23"/>
    <mergeCell ref="V23:W23"/>
    <mergeCell ref="X23:Y23"/>
    <mergeCell ref="Z23:AA23"/>
    <mergeCell ref="AB23:AC23"/>
    <mergeCell ref="B22:C22"/>
    <mergeCell ref="D22:E22"/>
    <mergeCell ref="F22:K22"/>
    <mergeCell ref="L22:P22"/>
    <mergeCell ref="Q22:S22"/>
    <mergeCell ref="T22:U22"/>
    <mergeCell ref="V22:W22"/>
    <mergeCell ref="X22:Y22"/>
    <mergeCell ref="Z22:AA22"/>
    <mergeCell ref="AB24:AC24"/>
    <mergeCell ref="B25:C25"/>
    <mergeCell ref="D25:E25"/>
    <mergeCell ref="F25:K25"/>
    <mergeCell ref="L25:P25"/>
    <mergeCell ref="Q25:S25"/>
    <mergeCell ref="T25:U25"/>
    <mergeCell ref="V25:W25"/>
    <mergeCell ref="X25:Y25"/>
    <mergeCell ref="Z25:AA25"/>
    <mergeCell ref="AB25:AC25"/>
    <mergeCell ref="B24:C24"/>
    <mergeCell ref="D24:E24"/>
    <mergeCell ref="F24:K24"/>
    <mergeCell ref="L24:P24"/>
    <mergeCell ref="Q24:S24"/>
    <mergeCell ref="T24:U24"/>
    <mergeCell ref="V24:W24"/>
    <mergeCell ref="X24:Y24"/>
    <mergeCell ref="Z24:AA24"/>
    <mergeCell ref="AB26:AC26"/>
    <mergeCell ref="B27:C27"/>
    <mergeCell ref="D27:E27"/>
    <mergeCell ref="F27:K27"/>
    <mergeCell ref="L27:P27"/>
    <mergeCell ref="Q27:S27"/>
    <mergeCell ref="T27:U27"/>
    <mergeCell ref="V27:W27"/>
    <mergeCell ref="X27:Y27"/>
    <mergeCell ref="Z27:AA27"/>
    <mergeCell ref="AB27:AC27"/>
    <mergeCell ref="B26:C26"/>
    <mergeCell ref="D26:E26"/>
    <mergeCell ref="F26:K26"/>
    <mergeCell ref="L26:P26"/>
    <mergeCell ref="Q26:S26"/>
    <mergeCell ref="T26:U26"/>
    <mergeCell ref="V26:W26"/>
    <mergeCell ref="X26:Y26"/>
    <mergeCell ref="Z26:AA26"/>
    <mergeCell ref="AB28:AC28"/>
    <mergeCell ref="B29:C29"/>
    <mergeCell ref="D29:E29"/>
    <mergeCell ref="F29:K29"/>
    <mergeCell ref="L29:P29"/>
    <mergeCell ref="Q29:S29"/>
    <mergeCell ref="T29:U29"/>
    <mergeCell ref="V29:W29"/>
    <mergeCell ref="X29:Y29"/>
    <mergeCell ref="Z29:AA29"/>
    <mergeCell ref="AB29:AC29"/>
    <mergeCell ref="B28:C28"/>
    <mergeCell ref="D28:E28"/>
    <mergeCell ref="F28:K28"/>
    <mergeCell ref="L28:P28"/>
    <mergeCell ref="Q28:S28"/>
    <mergeCell ref="T28:U28"/>
    <mergeCell ref="V28:W28"/>
    <mergeCell ref="X28:Y28"/>
    <mergeCell ref="Z28:AA28"/>
    <mergeCell ref="AB30:AC30"/>
    <mergeCell ref="B31:C31"/>
    <mergeCell ref="D31:E31"/>
    <mergeCell ref="F31:K31"/>
    <mergeCell ref="L31:P31"/>
    <mergeCell ref="Q31:S31"/>
    <mergeCell ref="T31:U31"/>
    <mergeCell ref="V31:W31"/>
    <mergeCell ref="X31:Y31"/>
    <mergeCell ref="Z31:AA31"/>
    <mergeCell ref="AB31:AC31"/>
    <mergeCell ref="B30:C30"/>
    <mergeCell ref="D30:E30"/>
    <mergeCell ref="F30:K30"/>
    <mergeCell ref="L30:P30"/>
    <mergeCell ref="Q30:S30"/>
    <mergeCell ref="T30:U30"/>
    <mergeCell ref="V30:W30"/>
    <mergeCell ref="X30:Y30"/>
    <mergeCell ref="Z30:AA30"/>
    <mergeCell ref="AB32:AC32"/>
    <mergeCell ref="B33:C33"/>
    <mergeCell ref="D33:E33"/>
    <mergeCell ref="F33:K33"/>
    <mergeCell ref="L33:P33"/>
    <mergeCell ref="Q33:S33"/>
    <mergeCell ref="T33:U33"/>
    <mergeCell ref="V33:W33"/>
    <mergeCell ref="X33:Y33"/>
    <mergeCell ref="Z33:AA33"/>
    <mergeCell ref="AB33:AC33"/>
    <mergeCell ref="B32:C32"/>
    <mergeCell ref="D32:E32"/>
    <mergeCell ref="F32:K32"/>
    <mergeCell ref="L32:P32"/>
    <mergeCell ref="Q32:S32"/>
    <mergeCell ref="T32:U32"/>
    <mergeCell ref="V32:W32"/>
    <mergeCell ref="X32:Y32"/>
    <mergeCell ref="Z32:AA32"/>
    <mergeCell ref="AB34:AC34"/>
    <mergeCell ref="B35:C35"/>
    <mergeCell ref="D35:E35"/>
    <mergeCell ref="F35:K35"/>
    <mergeCell ref="L35:P35"/>
    <mergeCell ref="Q35:S35"/>
    <mergeCell ref="T35:U35"/>
    <mergeCell ref="V35:W35"/>
    <mergeCell ref="X35:Y35"/>
    <mergeCell ref="Z35:AA35"/>
    <mergeCell ref="AB35:AC35"/>
    <mergeCell ref="B34:C34"/>
    <mergeCell ref="D34:E34"/>
    <mergeCell ref="F34:K34"/>
    <mergeCell ref="L34:P34"/>
    <mergeCell ref="Q34:S34"/>
    <mergeCell ref="T34:U34"/>
    <mergeCell ref="V34:W34"/>
    <mergeCell ref="X34:Y34"/>
    <mergeCell ref="Z34:AA34"/>
    <mergeCell ref="AB36:AC36"/>
    <mergeCell ref="B37:C37"/>
    <mergeCell ref="D37:E37"/>
    <mergeCell ref="F37:K37"/>
    <mergeCell ref="L37:P37"/>
    <mergeCell ref="Q37:S37"/>
    <mergeCell ref="T37:U37"/>
    <mergeCell ref="V37:W37"/>
    <mergeCell ref="X37:Y37"/>
    <mergeCell ref="Z37:AA37"/>
    <mergeCell ref="AB37:AC37"/>
    <mergeCell ref="B36:C36"/>
    <mergeCell ref="D36:E36"/>
    <mergeCell ref="F36:K36"/>
    <mergeCell ref="L36:P36"/>
    <mergeCell ref="Q36:S36"/>
    <mergeCell ref="T36:U36"/>
    <mergeCell ref="V36:W36"/>
    <mergeCell ref="X36:Y36"/>
    <mergeCell ref="Z36:AA36"/>
    <mergeCell ref="AB38:AC38"/>
    <mergeCell ref="B39:C39"/>
    <mergeCell ref="D39:E39"/>
    <mergeCell ref="F39:K39"/>
    <mergeCell ref="L39:P39"/>
    <mergeCell ref="Q39:S39"/>
    <mergeCell ref="T39:U39"/>
    <mergeCell ref="V39:W39"/>
    <mergeCell ref="X39:Y39"/>
    <mergeCell ref="Z39:AA39"/>
    <mergeCell ref="AB39:AC39"/>
    <mergeCell ref="B38:C38"/>
    <mergeCell ref="D38:E38"/>
    <mergeCell ref="F38:K38"/>
    <mergeCell ref="L38:P38"/>
    <mergeCell ref="Q38:S38"/>
    <mergeCell ref="T38:U38"/>
    <mergeCell ref="V38:W38"/>
    <mergeCell ref="X38:Y38"/>
    <mergeCell ref="Z38:AA38"/>
    <mergeCell ref="AB40:AC40"/>
    <mergeCell ref="B41:C41"/>
    <mergeCell ref="D41:E41"/>
    <mergeCell ref="F41:K41"/>
    <mergeCell ref="L41:P41"/>
    <mergeCell ref="Q41:S41"/>
    <mergeCell ref="T41:U41"/>
    <mergeCell ref="V41:W41"/>
    <mergeCell ref="X41:Y41"/>
    <mergeCell ref="Z41:AA41"/>
    <mergeCell ref="AB41:AC41"/>
    <mergeCell ref="B40:C40"/>
    <mergeCell ref="D40:E40"/>
    <mergeCell ref="F40:K40"/>
    <mergeCell ref="L40:P40"/>
    <mergeCell ref="Q40:S40"/>
    <mergeCell ref="T40:U40"/>
    <mergeCell ref="V40:W40"/>
    <mergeCell ref="X40:Y40"/>
    <mergeCell ref="Z40:AA40"/>
    <mergeCell ref="AB42:AC42"/>
    <mergeCell ref="B43:C43"/>
    <mergeCell ref="D43:E43"/>
    <mergeCell ref="F43:K43"/>
    <mergeCell ref="L43:P43"/>
    <mergeCell ref="Q43:S43"/>
    <mergeCell ref="T43:U43"/>
    <mergeCell ref="V43:W43"/>
    <mergeCell ref="X43:Y43"/>
    <mergeCell ref="Z43:AA43"/>
    <mergeCell ref="AB43:AC43"/>
    <mergeCell ref="B42:C42"/>
    <mergeCell ref="D42:E42"/>
    <mergeCell ref="F42:K42"/>
    <mergeCell ref="L42:P42"/>
    <mergeCell ref="Q42:S42"/>
    <mergeCell ref="T42:U42"/>
    <mergeCell ref="V42:W42"/>
    <mergeCell ref="X42:Y42"/>
    <mergeCell ref="Z42:AA42"/>
    <mergeCell ref="X46:Y46"/>
    <mergeCell ref="Z46:AA46"/>
    <mergeCell ref="AB44:AC44"/>
    <mergeCell ref="B45:C45"/>
    <mergeCell ref="D45:E45"/>
    <mergeCell ref="F45:K45"/>
    <mergeCell ref="L45:P45"/>
    <mergeCell ref="Q45:S45"/>
    <mergeCell ref="T45:U45"/>
    <mergeCell ref="V45:W45"/>
    <mergeCell ref="X45:Y45"/>
    <mergeCell ref="Z45:AA45"/>
    <mergeCell ref="AB45:AC45"/>
    <mergeCell ref="B44:C44"/>
    <mergeCell ref="D44:E44"/>
    <mergeCell ref="F44:K44"/>
    <mergeCell ref="L44:P44"/>
    <mergeCell ref="Q44:S44"/>
    <mergeCell ref="T44:U44"/>
    <mergeCell ref="V44:W44"/>
    <mergeCell ref="X44:Y44"/>
    <mergeCell ref="Z44:AA44"/>
    <mergeCell ref="Q48:S48"/>
    <mergeCell ref="T48:U48"/>
    <mergeCell ref="V48:W48"/>
    <mergeCell ref="X48:Y48"/>
    <mergeCell ref="Z48:AA48"/>
    <mergeCell ref="AB46:AC46"/>
    <mergeCell ref="AB47:AC47"/>
    <mergeCell ref="AB48:AC48"/>
    <mergeCell ref="B47:C47"/>
    <mergeCell ref="D47:E47"/>
    <mergeCell ref="F47:K47"/>
    <mergeCell ref="L47:P47"/>
    <mergeCell ref="Q47:S47"/>
    <mergeCell ref="T47:U47"/>
    <mergeCell ref="V47:W47"/>
    <mergeCell ref="X47:Y47"/>
    <mergeCell ref="Z47:AA47"/>
    <mergeCell ref="B46:C46"/>
    <mergeCell ref="D46:E46"/>
    <mergeCell ref="F46:K46"/>
    <mergeCell ref="L46:P46"/>
    <mergeCell ref="Q46:S46"/>
    <mergeCell ref="T46:U46"/>
    <mergeCell ref="V46:W46"/>
    <mergeCell ref="B48:C48"/>
    <mergeCell ref="AB50:AC50"/>
    <mergeCell ref="V49:W49"/>
    <mergeCell ref="X49:Y49"/>
    <mergeCell ref="Z49:AA49"/>
    <mergeCell ref="AB49:AC49"/>
    <mergeCell ref="B50:C50"/>
    <mergeCell ref="D50:E50"/>
    <mergeCell ref="F50:K50"/>
    <mergeCell ref="L50:P50"/>
    <mergeCell ref="Q50:S50"/>
    <mergeCell ref="T50:U50"/>
    <mergeCell ref="B49:C49"/>
    <mergeCell ref="D49:E49"/>
    <mergeCell ref="F49:K49"/>
    <mergeCell ref="L49:P49"/>
    <mergeCell ref="Q49:S49"/>
    <mergeCell ref="T49:U49"/>
    <mergeCell ref="V50:W50"/>
    <mergeCell ref="X50:Y50"/>
    <mergeCell ref="Z50:AA50"/>
    <mergeCell ref="D48:E48"/>
    <mergeCell ref="F48:K48"/>
    <mergeCell ref="L48:P48"/>
  </mergeCells>
  <phoneticPr fontId="4" type="noConversion"/>
  <dataValidations xWindow="77" yWindow="294" count="9">
    <dataValidation allowBlank="1" showInputMessage="1" showErrorMessage="1" promptTitle="GOLF DAY/ORGANISERS NAME" prompt="Enter the name of the golf day and/or the organiser." sqref="F8:K50" xr:uid="{00000000-0002-0000-0B00-000000000000}"/>
    <dataValidation allowBlank="1" showInputMessage="1" showErrorMessage="1" promptTitle="NOTES" prompt="The space here is for you to type any brief notes you have about this booking." sqref="L8:P50" xr:uid="{00000000-0002-0000-0B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B00-000002000000}">
      <formula1>$AH$55:$AH$58</formula1>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B00-000003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B00-000004000000}">
      <formula1>F$53</formula1>
      <formula2>F$52</formula2>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B00-000005000000}">
      <formula1>0</formula1>
      <formula2>300</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B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B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B00-000008000000}">
      <formula1>0</formula1>
      <formula2>50000</formula2>
    </dataValidation>
  </dataValidations>
  <pageMargins left="0.16" right="0.16" top="0.21" bottom="0.21" header="0.5" footer="0.5"/>
  <colBreaks count="1" manualBreakCount="1">
    <brk id="30" max="1048575" man="1"/>
  </colBreaks>
  <drawing r:id="rId1"/>
  <legacyDrawingHF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102"/>
  <sheetViews>
    <sheetView showRowColHeaders="0" zoomScale="125" workbookViewId="0">
      <pane ySplit="7" topLeftCell="A8" activePane="bottomLeft" state="frozen"/>
      <selection pane="bottomLeft" activeCell="B1" sqref="B1"/>
    </sheetView>
  </sheetViews>
  <sheetFormatPr baseColWidth="10" defaultColWidth="0" defaultRowHeight="11" zeroHeight="1"/>
  <cols>
    <col min="1" max="1" width="0.5" style="9" customWidth="1"/>
    <col min="2" max="29" width="4" style="9" customWidth="1"/>
    <col min="30" max="30" width="0.5" style="9" customWidth="1"/>
    <col min="31" max="34" width="0" style="9" hidden="1" customWidth="1"/>
    <col min="35" max="16384" width="10.6640625" style="9" hidden="1"/>
  </cols>
  <sheetData>
    <row r="1" spans="1:32" ht="11" customHeight="1">
      <c r="A1" s="12"/>
      <c r="G1" s="24"/>
      <c r="H1" s="24"/>
      <c r="I1" s="24"/>
      <c r="J1" s="24"/>
      <c r="K1" s="228" t="s">
        <v>145</v>
      </c>
      <c r="L1" s="228"/>
      <c r="M1" s="228"/>
      <c r="N1" s="228"/>
      <c r="O1" s="228"/>
      <c r="P1" s="228"/>
      <c r="Q1" s="228"/>
      <c r="R1" s="228"/>
      <c r="S1" s="228"/>
      <c r="T1" s="228"/>
      <c r="U1" s="24"/>
      <c r="V1" s="24"/>
      <c r="W1" s="24"/>
      <c r="X1" s="24"/>
      <c r="Y1" s="24"/>
      <c r="Z1" s="24"/>
      <c r="AA1" s="26"/>
      <c r="AB1" s="26"/>
      <c r="AC1" s="11" t="str">
        <f>Nov!AC1</f>
        <v>© Promote Golf 2025 - Version 1.0</v>
      </c>
    </row>
    <row r="2" spans="1:32" ht="11" customHeight="1">
      <c r="A2" s="13"/>
      <c r="G2" s="24"/>
      <c r="H2" s="24"/>
      <c r="I2" s="24"/>
      <c r="J2" s="24"/>
      <c r="K2" s="24"/>
      <c r="L2" s="24"/>
      <c r="M2" s="228" t="str">
        <f>"October "&amp;'Set-Up'!$B$12</f>
        <v xml:space="preserve">October </v>
      </c>
      <c r="N2" s="228"/>
      <c r="O2" s="228"/>
      <c r="P2" s="228"/>
      <c r="Q2" s="228"/>
      <c r="R2" s="228"/>
      <c r="S2" s="24"/>
      <c r="T2" s="24"/>
      <c r="U2" s="24"/>
      <c r="V2" s="24"/>
      <c r="W2" s="24"/>
      <c r="X2" s="24"/>
      <c r="Y2" s="24"/>
      <c r="Z2" s="24"/>
      <c r="AA2" s="280">
        <f ca="1">NOW()</f>
        <v>45933.450954513886</v>
      </c>
      <c r="AB2" s="280"/>
      <c r="AC2" s="280"/>
    </row>
    <row r="3" spans="1:32" ht="11" customHeight="1" thickBot="1">
      <c r="A3" s="13"/>
      <c r="G3" s="25"/>
      <c r="H3" s="25"/>
      <c r="I3" s="25"/>
      <c r="J3" s="25"/>
      <c r="K3" s="25"/>
      <c r="L3" s="229" t="str">
        <f>'Set-Up'!$B$8&amp;Oct!AF4&amp;'Set-Up'!$N$8</f>
        <v/>
      </c>
      <c r="M3" s="229"/>
      <c r="N3" s="229"/>
      <c r="O3" s="229"/>
      <c r="P3" s="229"/>
      <c r="Q3" s="229"/>
      <c r="R3" s="229"/>
      <c r="S3" s="229"/>
      <c r="T3" s="25"/>
      <c r="U3" s="25"/>
      <c r="V3" s="25"/>
      <c r="W3" s="25"/>
      <c r="X3" s="25"/>
      <c r="Y3" s="25"/>
      <c r="Z3" s="25"/>
      <c r="AC3" s="16" t="str">
        <f>"DATA AUDIT RESULT - "&amp;V99</f>
        <v>DATA AUDIT RESULT - PASS</v>
      </c>
    </row>
    <row r="4" spans="1:32" ht="11" customHeight="1">
      <c r="A4" s="15"/>
      <c r="B4" s="207" t="s">
        <v>137</v>
      </c>
      <c r="C4" s="208"/>
      <c r="D4" s="213" t="s">
        <v>139</v>
      </c>
      <c r="E4" s="208"/>
      <c r="F4" s="217" t="s">
        <v>138</v>
      </c>
      <c r="G4" s="217"/>
      <c r="H4" s="217"/>
      <c r="I4" s="217"/>
      <c r="J4" s="217"/>
      <c r="K4" s="218"/>
      <c r="L4" s="233" t="s">
        <v>136</v>
      </c>
      <c r="M4" s="234"/>
      <c r="N4" s="234"/>
      <c r="O4" s="234"/>
      <c r="P4" s="235"/>
      <c r="Q4" s="213" t="s">
        <v>73</v>
      </c>
      <c r="R4" s="213"/>
      <c r="S4" s="242"/>
      <c r="T4" s="213" t="s">
        <v>140</v>
      </c>
      <c r="U4" s="208"/>
      <c r="V4" s="213" t="s">
        <v>67</v>
      </c>
      <c r="W4" s="208"/>
      <c r="X4" s="213" t="s">
        <v>0</v>
      </c>
      <c r="Y4" s="208"/>
      <c r="Z4" s="213" t="s">
        <v>11</v>
      </c>
      <c r="AA4" s="208"/>
      <c r="AB4" s="213" t="s">
        <v>74</v>
      </c>
      <c r="AC4" s="242"/>
      <c r="AF4" s="9" t="str">
        <f>IF('Set-Up'!$N$8="",""," - ")</f>
        <v/>
      </c>
    </row>
    <row r="5" spans="1:32" ht="11" customHeight="1">
      <c r="A5" s="15"/>
      <c r="B5" s="209"/>
      <c r="C5" s="210"/>
      <c r="D5" s="214"/>
      <c r="E5" s="210"/>
      <c r="F5" s="219"/>
      <c r="G5" s="219"/>
      <c r="H5" s="219"/>
      <c r="I5" s="219"/>
      <c r="J5" s="219"/>
      <c r="K5" s="220"/>
      <c r="L5" s="236"/>
      <c r="M5" s="237"/>
      <c r="N5" s="237"/>
      <c r="O5" s="237"/>
      <c r="P5" s="238"/>
      <c r="Q5" s="214"/>
      <c r="R5" s="214"/>
      <c r="S5" s="243"/>
      <c r="T5" s="214"/>
      <c r="U5" s="210"/>
      <c r="V5" s="214"/>
      <c r="W5" s="210"/>
      <c r="X5" s="214"/>
      <c r="Y5" s="210"/>
      <c r="Z5" s="214"/>
      <c r="AA5" s="210"/>
      <c r="AB5" s="214"/>
      <c r="AC5" s="243"/>
    </row>
    <row r="6" spans="1:32">
      <c r="A6" s="15"/>
      <c r="B6" s="209"/>
      <c r="C6" s="210"/>
      <c r="D6" s="214"/>
      <c r="E6" s="210"/>
      <c r="F6" s="219"/>
      <c r="G6" s="219"/>
      <c r="H6" s="219"/>
      <c r="I6" s="219"/>
      <c r="J6" s="219"/>
      <c r="K6" s="220"/>
      <c r="L6" s="236"/>
      <c r="M6" s="237"/>
      <c r="N6" s="237"/>
      <c r="O6" s="237"/>
      <c r="P6" s="238"/>
      <c r="Q6" s="214"/>
      <c r="R6" s="214"/>
      <c r="S6" s="243"/>
      <c r="T6" s="214"/>
      <c r="U6" s="210"/>
      <c r="V6" s="214"/>
      <c r="W6" s="210"/>
      <c r="X6" s="214"/>
      <c r="Y6" s="210"/>
      <c r="Z6" s="214"/>
      <c r="AA6" s="210"/>
      <c r="AB6" s="214"/>
      <c r="AC6" s="243"/>
    </row>
    <row r="7" spans="1:32" ht="11" customHeight="1" thickBot="1">
      <c r="A7" s="15"/>
      <c r="B7" s="211"/>
      <c r="C7" s="212"/>
      <c r="D7" s="215"/>
      <c r="E7" s="212"/>
      <c r="F7" s="221"/>
      <c r="G7" s="221"/>
      <c r="H7" s="221"/>
      <c r="I7" s="221"/>
      <c r="J7" s="221"/>
      <c r="K7" s="222"/>
      <c r="L7" s="239"/>
      <c r="M7" s="240"/>
      <c r="N7" s="240"/>
      <c r="O7" s="240"/>
      <c r="P7" s="241"/>
      <c r="Q7" s="215"/>
      <c r="R7" s="215"/>
      <c r="S7" s="244"/>
      <c r="T7" s="215"/>
      <c r="U7" s="212"/>
      <c r="V7" s="215"/>
      <c r="W7" s="212"/>
      <c r="X7" s="215"/>
      <c r="Y7" s="212"/>
      <c r="Z7" s="215"/>
      <c r="AA7" s="212"/>
      <c r="AB7" s="215"/>
      <c r="AC7" s="244"/>
    </row>
    <row r="8" spans="1:32">
      <c r="A8" s="15"/>
      <c r="B8" s="277"/>
      <c r="C8" s="264"/>
      <c r="D8" s="265"/>
      <c r="E8" s="266"/>
      <c r="F8" s="216"/>
      <c r="G8" s="216"/>
      <c r="H8" s="216"/>
      <c r="I8" s="216"/>
      <c r="J8" s="216"/>
      <c r="K8" s="216"/>
      <c r="L8" s="230"/>
      <c r="M8" s="216"/>
      <c r="N8" s="216"/>
      <c r="O8" s="216"/>
      <c r="P8" s="216"/>
      <c r="Q8" s="257"/>
      <c r="R8" s="203"/>
      <c r="S8" s="224"/>
      <c r="T8" s="203"/>
      <c r="U8" s="204"/>
      <c r="V8" s="205"/>
      <c r="W8" s="206"/>
      <c r="X8" s="205"/>
      <c r="Y8" s="206"/>
      <c r="Z8" s="205"/>
      <c r="AA8" s="206"/>
      <c r="AB8" s="274" t="str">
        <f>IF((V8+X8+Z8)&gt;0.1,(V8+X8+Z8),"")</f>
        <v/>
      </c>
      <c r="AC8" s="275"/>
    </row>
    <row r="9" spans="1:32">
      <c r="A9" s="15"/>
      <c r="B9" s="199"/>
      <c r="C9" s="256"/>
      <c r="D9" s="201"/>
      <c r="E9" s="202"/>
      <c r="F9" s="216"/>
      <c r="G9" s="216"/>
      <c r="H9" s="216"/>
      <c r="I9" s="216"/>
      <c r="J9" s="216"/>
      <c r="K9" s="216"/>
      <c r="L9" s="230"/>
      <c r="M9" s="216"/>
      <c r="N9" s="216"/>
      <c r="O9" s="216"/>
      <c r="P9" s="216"/>
      <c r="Q9" s="257"/>
      <c r="R9" s="203"/>
      <c r="S9" s="224"/>
      <c r="T9" s="203"/>
      <c r="U9" s="204"/>
      <c r="V9" s="205"/>
      <c r="W9" s="206"/>
      <c r="X9" s="205"/>
      <c r="Y9" s="206"/>
      <c r="Z9" s="205"/>
      <c r="AA9" s="206"/>
      <c r="AB9" s="245" t="str">
        <f t="shared" ref="AB9:AB50" si="0">IF((V9+X9+Z9)&gt;0.1,(V9+X9+Z9),"")</f>
        <v/>
      </c>
      <c r="AC9" s="246"/>
    </row>
    <row r="10" spans="1:32">
      <c r="A10" s="15"/>
      <c r="B10" s="199"/>
      <c r="C10" s="256"/>
      <c r="D10" s="201"/>
      <c r="E10" s="202"/>
      <c r="F10" s="216"/>
      <c r="G10" s="216"/>
      <c r="H10" s="216"/>
      <c r="I10" s="216"/>
      <c r="J10" s="216"/>
      <c r="K10" s="216"/>
      <c r="L10" s="230"/>
      <c r="M10" s="216"/>
      <c r="N10" s="216"/>
      <c r="O10" s="216"/>
      <c r="P10" s="216"/>
      <c r="Q10" s="257"/>
      <c r="R10" s="203"/>
      <c r="S10" s="224"/>
      <c r="T10" s="203"/>
      <c r="U10" s="204"/>
      <c r="V10" s="205"/>
      <c r="W10" s="206"/>
      <c r="X10" s="205"/>
      <c r="Y10" s="206"/>
      <c r="Z10" s="205"/>
      <c r="AA10" s="206"/>
      <c r="AB10" s="245" t="str">
        <f t="shared" si="0"/>
        <v/>
      </c>
      <c r="AC10" s="246"/>
    </row>
    <row r="11" spans="1:32">
      <c r="A11" s="15"/>
      <c r="B11" s="199"/>
      <c r="C11" s="256"/>
      <c r="D11" s="201"/>
      <c r="E11" s="202"/>
      <c r="F11" s="216"/>
      <c r="G11" s="216"/>
      <c r="H11" s="216"/>
      <c r="I11" s="216"/>
      <c r="J11" s="216"/>
      <c r="K11" s="216"/>
      <c r="L11" s="230"/>
      <c r="M11" s="216"/>
      <c r="N11" s="216"/>
      <c r="O11" s="216"/>
      <c r="P11" s="216"/>
      <c r="Q11" s="257"/>
      <c r="R11" s="203"/>
      <c r="S11" s="224"/>
      <c r="T11" s="203"/>
      <c r="U11" s="204"/>
      <c r="V11" s="205"/>
      <c r="W11" s="206"/>
      <c r="X11" s="205"/>
      <c r="Y11" s="206"/>
      <c r="Z11" s="205"/>
      <c r="AA11" s="206"/>
      <c r="AB11" s="245" t="str">
        <f t="shared" si="0"/>
        <v/>
      </c>
      <c r="AC11" s="246"/>
    </row>
    <row r="12" spans="1:32">
      <c r="A12" s="15"/>
      <c r="B12" s="199"/>
      <c r="C12" s="256"/>
      <c r="D12" s="201"/>
      <c r="E12" s="202"/>
      <c r="F12" s="216"/>
      <c r="G12" s="216"/>
      <c r="H12" s="216"/>
      <c r="I12" s="216"/>
      <c r="J12" s="216"/>
      <c r="K12" s="216"/>
      <c r="L12" s="230"/>
      <c r="M12" s="216"/>
      <c r="N12" s="216"/>
      <c r="O12" s="216"/>
      <c r="P12" s="216"/>
      <c r="Q12" s="257"/>
      <c r="R12" s="203"/>
      <c r="S12" s="224"/>
      <c r="T12" s="203"/>
      <c r="U12" s="204"/>
      <c r="V12" s="205"/>
      <c r="W12" s="206"/>
      <c r="X12" s="205"/>
      <c r="Y12" s="206"/>
      <c r="Z12" s="205"/>
      <c r="AA12" s="206"/>
      <c r="AB12" s="245" t="str">
        <f t="shared" si="0"/>
        <v/>
      </c>
      <c r="AC12" s="246"/>
    </row>
    <row r="13" spans="1:32">
      <c r="A13" s="15"/>
      <c r="B13" s="199"/>
      <c r="C13" s="256"/>
      <c r="D13" s="201"/>
      <c r="E13" s="202"/>
      <c r="F13" s="216"/>
      <c r="G13" s="216"/>
      <c r="H13" s="216"/>
      <c r="I13" s="216"/>
      <c r="J13" s="216"/>
      <c r="K13" s="216"/>
      <c r="L13" s="230"/>
      <c r="M13" s="216"/>
      <c r="N13" s="216"/>
      <c r="O13" s="216"/>
      <c r="P13" s="216"/>
      <c r="Q13" s="257"/>
      <c r="R13" s="203"/>
      <c r="S13" s="224"/>
      <c r="T13" s="203"/>
      <c r="U13" s="204"/>
      <c r="V13" s="205"/>
      <c r="W13" s="206"/>
      <c r="X13" s="205"/>
      <c r="Y13" s="206"/>
      <c r="Z13" s="205"/>
      <c r="AA13" s="206"/>
      <c r="AB13" s="245" t="str">
        <f t="shared" si="0"/>
        <v/>
      </c>
      <c r="AC13" s="246"/>
    </row>
    <row r="14" spans="1:32">
      <c r="A14" s="15"/>
      <c r="B14" s="199"/>
      <c r="C14" s="256"/>
      <c r="D14" s="201"/>
      <c r="E14" s="202"/>
      <c r="F14" s="216"/>
      <c r="G14" s="216"/>
      <c r="H14" s="216"/>
      <c r="I14" s="216"/>
      <c r="J14" s="216"/>
      <c r="K14" s="216"/>
      <c r="L14" s="230"/>
      <c r="M14" s="216"/>
      <c r="N14" s="216"/>
      <c r="O14" s="216"/>
      <c r="P14" s="216"/>
      <c r="Q14" s="257"/>
      <c r="R14" s="203"/>
      <c r="S14" s="224"/>
      <c r="T14" s="203"/>
      <c r="U14" s="204"/>
      <c r="V14" s="205"/>
      <c r="W14" s="206"/>
      <c r="X14" s="205"/>
      <c r="Y14" s="206"/>
      <c r="Z14" s="205"/>
      <c r="AA14" s="206"/>
      <c r="AB14" s="245" t="str">
        <f t="shared" si="0"/>
        <v/>
      </c>
      <c r="AC14" s="246"/>
    </row>
    <row r="15" spans="1:32">
      <c r="A15" s="15"/>
      <c r="B15" s="199"/>
      <c r="C15" s="256"/>
      <c r="D15" s="201"/>
      <c r="E15" s="202"/>
      <c r="F15" s="216"/>
      <c r="G15" s="216"/>
      <c r="H15" s="216"/>
      <c r="I15" s="216"/>
      <c r="J15" s="216"/>
      <c r="K15" s="216"/>
      <c r="L15" s="230"/>
      <c r="M15" s="216"/>
      <c r="N15" s="216"/>
      <c r="O15" s="216"/>
      <c r="P15" s="216"/>
      <c r="Q15" s="257"/>
      <c r="R15" s="203"/>
      <c r="S15" s="224"/>
      <c r="T15" s="203"/>
      <c r="U15" s="204"/>
      <c r="V15" s="205"/>
      <c r="W15" s="206"/>
      <c r="X15" s="205"/>
      <c r="Y15" s="206"/>
      <c r="Z15" s="205"/>
      <c r="AA15" s="206"/>
      <c r="AB15" s="245" t="str">
        <f t="shared" si="0"/>
        <v/>
      </c>
      <c r="AC15" s="246"/>
    </row>
    <row r="16" spans="1:32">
      <c r="A16" s="15"/>
      <c r="B16" s="199"/>
      <c r="C16" s="256"/>
      <c r="D16" s="201"/>
      <c r="E16" s="202"/>
      <c r="F16" s="216"/>
      <c r="G16" s="216"/>
      <c r="H16" s="216"/>
      <c r="I16" s="216"/>
      <c r="J16" s="216"/>
      <c r="K16" s="216"/>
      <c r="L16" s="230"/>
      <c r="M16" s="216"/>
      <c r="N16" s="216"/>
      <c r="O16" s="216"/>
      <c r="P16" s="216"/>
      <c r="Q16" s="257"/>
      <c r="R16" s="203"/>
      <c r="S16" s="224"/>
      <c r="T16" s="203"/>
      <c r="U16" s="204"/>
      <c r="V16" s="205"/>
      <c r="W16" s="206"/>
      <c r="X16" s="205"/>
      <c r="Y16" s="206"/>
      <c r="Z16" s="205"/>
      <c r="AA16" s="206"/>
      <c r="AB16" s="245" t="str">
        <f t="shared" si="0"/>
        <v/>
      </c>
      <c r="AC16" s="246"/>
    </row>
    <row r="17" spans="1:29">
      <c r="A17" s="15"/>
      <c r="B17" s="199"/>
      <c r="C17" s="256"/>
      <c r="D17" s="201"/>
      <c r="E17" s="202"/>
      <c r="F17" s="216"/>
      <c r="G17" s="216"/>
      <c r="H17" s="216"/>
      <c r="I17" s="216"/>
      <c r="J17" s="216"/>
      <c r="K17" s="216"/>
      <c r="L17" s="230"/>
      <c r="M17" s="216"/>
      <c r="N17" s="216"/>
      <c r="O17" s="216"/>
      <c r="P17" s="216"/>
      <c r="Q17" s="257"/>
      <c r="R17" s="203"/>
      <c r="S17" s="224"/>
      <c r="T17" s="203"/>
      <c r="U17" s="204"/>
      <c r="V17" s="205"/>
      <c r="W17" s="206"/>
      <c r="X17" s="205"/>
      <c r="Y17" s="206"/>
      <c r="Z17" s="205"/>
      <c r="AA17" s="206"/>
      <c r="AB17" s="245" t="str">
        <f t="shared" si="0"/>
        <v/>
      </c>
      <c r="AC17" s="246"/>
    </row>
    <row r="18" spans="1:29">
      <c r="A18" s="15"/>
      <c r="B18" s="199"/>
      <c r="C18" s="256"/>
      <c r="D18" s="201"/>
      <c r="E18" s="202"/>
      <c r="F18" s="216"/>
      <c r="G18" s="216"/>
      <c r="H18" s="216"/>
      <c r="I18" s="216"/>
      <c r="J18" s="216"/>
      <c r="K18" s="216"/>
      <c r="L18" s="230"/>
      <c r="M18" s="216"/>
      <c r="N18" s="216"/>
      <c r="O18" s="216"/>
      <c r="P18" s="216"/>
      <c r="Q18" s="257"/>
      <c r="R18" s="203"/>
      <c r="S18" s="224"/>
      <c r="T18" s="203"/>
      <c r="U18" s="204"/>
      <c r="V18" s="205"/>
      <c r="W18" s="206"/>
      <c r="X18" s="205"/>
      <c r="Y18" s="206"/>
      <c r="Z18" s="205"/>
      <c r="AA18" s="206"/>
      <c r="AB18" s="245" t="str">
        <f t="shared" si="0"/>
        <v/>
      </c>
      <c r="AC18" s="246"/>
    </row>
    <row r="19" spans="1:29">
      <c r="A19" s="15"/>
      <c r="B19" s="199"/>
      <c r="C19" s="256"/>
      <c r="D19" s="201"/>
      <c r="E19" s="202"/>
      <c r="F19" s="216"/>
      <c r="G19" s="216"/>
      <c r="H19" s="216"/>
      <c r="I19" s="216"/>
      <c r="J19" s="216"/>
      <c r="K19" s="216"/>
      <c r="L19" s="230"/>
      <c r="M19" s="216"/>
      <c r="N19" s="216"/>
      <c r="O19" s="216"/>
      <c r="P19" s="216"/>
      <c r="Q19" s="257"/>
      <c r="R19" s="203"/>
      <c r="S19" s="224"/>
      <c r="T19" s="203"/>
      <c r="U19" s="204"/>
      <c r="V19" s="205"/>
      <c r="W19" s="206"/>
      <c r="X19" s="205"/>
      <c r="Y19" s="206"/>
      <c r="Z19" s="205"/>
      <c r="AA19" s="206"/>
      <c r="AB19" s="245" t="str">
        <f t="shared" si="0"/>
        <v/>
      </c>
      <c r="AC19" s="246"/>
    </row>
    <row r="20" spans="1:29">
      <c r="A20" s="15"/>
      <c r="B20" s="199"/>
      <c r="C20" s="256"/>
      <c r="D20" s="201"/>
      <c r="E20" s="202"/>
      <c r="F20" s="216"/>
      <c r="G20" s="216"/>
      <c r="H20" s="216"/>
      <c r="I20" s="216"/>
      <c r="J20" s="216"/>
      <c r="K20" s="216"/>
      <c r="L20" s="230"/>
      <c r="M20" s="216"/>
      <c r="N20" s="216"/>
      <c r="O20" s="216"/>
      <c r="P20" s="216"/>
      <c r="Q20" s="257"/>
      <c r="R20" s="203"/>
      <c r="S20" s="224"/>
      <c r="T20" s="203"/>
      <c r="U20" s="204"/>
      <c r="V20" s="205"/>
      <c r="W20" s="206"/>
      <c r="X20" s="205"/>
      <c r="Y20" s="206"/>
      <c r="Z20" s="205"/>
      <c r="AA20" s="206"/>
      <c r="AB20" s="245" t="str">
        <f t="shared" si="0"/>
        <v/>
      </c>
      <c r="AC20" s="246"/>
    </row>
    <row r="21" spans="1:29">
      <c r="A21" s="15"/>
      <c r="B21" s="199"/>
      <c r="C21" s="256"/>
      <c r="D21" s="201"/>
      <c r="E21" s="202"/>
      <c r="F21" s="216"/>
      <c r="G21" s="216"/>
      <c r="H21" s="216"/>
      <c r="I21" s="216"/>
      <c r="J21" s="216"/>
      <c r="K21" s="216"/>
      <c r="L21" s="230"/>
      <c r="M21" s="216"/>
      <c r="N21" s="216"/>
      <c r="O21" s="216"/>
      <c r="P21" s="216"/>
      <c r="Q21" s="257"/>
      <c r="R21" s="203"/>
      <c r="S21" s="224"/>
      <c r="T21" s="203"/>
      <c r="U21" s="204"/>
      <c r="V21" s="205"/>
      <c r="W21" s="206"/>
      <c r="X21" s="205"/>
      <c r="Y21" s="206"/>
      <c r="Z21" s="205"/>
      <c r="AA21" s="206"/>
      <c r="AB21" s="245" t="str">
        <f t="shared" si="0"/>
        <v/>
      </c>
      <c r="AC21" s="246"/>
    </row>
    <row r="22" spans="1:29">
      <c r="A22" s="15"/>
      <c r="B22" s="199"/>
      <c r="C22" s="256"/>
      <c r="D22" s="201"/>
      <c r="E22" s="202"/>
      <c r="F22" s="216"/>
      <c r="G22" s="216"/>
      <c r="H22" s="216"/>
      <c r="I22" s="216"/>
      <c r="J22" s="216"/>
      <c r="K22" s="216"/>
      <c r="L22" s="230"/>
      <c r="M22" s="216"/>
      <c r="N22" s="216"/>
      <c r="O22" s="216"/>
      <c r="P22" s="216"/>
      <c r="Q22" s="257"/>
      <c r="R22" s="203"/>
      <c r="S22" s="224"/>
      <c r="T22" s="203"/>
      <c r="U22" s="204"/>
      <c r="V22" s="205"/>
      <c r="W22" s="206"/>
      <c r="X22" s="205"/>
      <c r="Y22" s="206"/>
      <c r="Z22" s="205"/>
      <c r="AA22" s="206"/>
      <c r="AB22" s="245" t="str">
        <f t="shared" si="0"/>
        <v/>
      </c>
      <c r="AC22" s="246"/>
    </row>
    <row r="23" spans="1:29">
      <c r="A23" s="15"/>
      <c r="B23" s="199"/>
      <c r="C23" s="256"/>
      <c r="D23" s="201"/>
      <c r="E23" s="202"/>
      <c r="F23" s="216"/>
      <c r="G23" s="216"/>
      <c r="H23" s="216"/>
      <c r="I23" s="216"/>
      <c r="J23" s="216"/>
      <c r="K23" s="216"/>
      <c r="L23" s="230"/>
      <c r="M23" s="216"/>
      <c r="N23" s="216"/>
      <c r="O23" s="216"/>
      <c r="P23" s="216"/>
      <c r="Q23" s="257"/>
      <c r="R23" s="203"/>
      <c r="S23" s="224"/>
      <c r="T23" s="203"/>
      <c r="U23" s="204"/>
      <c r="V23" s="205"/>
      <c r="W23" s="206"/>
      <c r="X23" s="205"/>
      <c r="Y23" s="206"/>
      <c r="Z23" s="205"/>
      <c r="AA23" s="206"/>
      <c r="AB23" s="245" t="str">
        <f t="shared" si="0"/>
        <v/>
      </c>
      <c r="AC23" s="246"/>
    </row>
    <row r="24" spans="1:29">
      <c r="A24" s="15"/>
      <c r="B24" s="199"/>
      <c r="C24" s="256"/>
      <c r="D24" s="201"/>
      <c r="E24" s="202"/>
      <c r="F24" s="216"/>
      <c r="G24" s="216"/>
      <c r="H24" s="216"/>
      <c r="I24" s="216"/>
      <c r="J24" s="216"/>
      <c r="K24" s="216"/>
      <c r="L24" s="230"/>
      <c r="M24" s="216"/>
      <c r="N24" s="216"/>
      <c r="O24" s="216"/>
      <c r="P24" s="216"/>
      <c r="Q24" s="257"/>
      <c r="R24" s="203"/>
      <c r="S24" s="224"/>
      <c r="T24" s="203"/>
      <c r="U24" s="204"/>
      <c r="V24" s="205"/>
      <c r="W24" s="206"/>
      <c r="X24" s="205"/>
      <c r="Y24" s="206"/>
      <c r="Z24" s="205"/>
      <c r="AA24" s="206"/>
      <c r="AB24" s="245" t="str">
        <f t="shared" si="0"/>
        <v/>
      </c>
      <c r="AC24" s="246"/>
    </row>
    <row r="25" spans="1:29">
      <c r="A25" s="15"/>
      <c r="B25" s="199"/>
      <c r="C25" s="256"/>
      <c r="D25" s="201"/>
      <c r="E25" s="202"/>
      <c r="F25" s="216"/>
      <c r="G25" s="216"/>
      <c r="H25" s="216"/>
      <c r="I25" s="216"/>
      <c r="J25" s="216"/>
      <c r="K25" s="216"/>
      <c r="L25" s="230"/>
      <c r="M25" s="216"/>
      <c r="N25" s="216"/>
      <c r="O25" s="216"/>
      <c r="P25" s="216"/>
      <c r="Q25" s="257"/>
      <c r="R25" s="203"/>
      <c r="S25" s="224"/>
      <c r="T25" s="203"/>
      <c r="U25" s="204"/>
      <c r="V25" s="205"/>
      <c r="W25" s="206"/>
      <c r="X25" s="205"/>
      <c r="Y25" s="206"/>
      <c r="Z25" s="205"/>
      <c r="AA25" s="206"/>
      <c r="AB25" s="245" t="str">
        <f t="shared" si="0"/>
        <v/>
      </c>
      <c r="AC25" s="246"/>
    </row>
    <row r="26" spans="1:29">
      <c r="A26" s="15"/>
      <c r="B26" s="199"/>
      <c r="C26" s="256"/>
      <c r="D26" s="201"/>
      <c r="E26" s="202"/>
      <c r="F26" s="216"/>
      <c r="G26" s="216"/>
      <c r="H26" s="216"/>
      <c r="I26" s="216"/>
      <c r="J26" s="216"/>
      <c r="K26" s="216"/>
      <c r="L26" s="230"/>
      <c r="M26" s="216"/>
      <c r="N26" s="216"/>
      <c r="O26" s="216"/>
      <c r="P26" s="216"/>
      <c r="Q26" s="257"/>
      <c r="R26" s="203"/>
      <c r="S26" s="224"/>
      <c r="T26" s="203"/>
      <c r="U26" s="204"/>
      <c r="V26" s="205"/>
      <c r="W26" s="206"/>
      <c r="X26" s="205"/>
      <c r="Y26" s="206"/>
      <c r="Z26" s="205"/>
      <c r="AA26" s="206"/>
      <c r="AB26" s="245" t="str">
        <f t="shared" si="0"/>
        <v/>
      </c>
      <c r="AC26" s="246"/>
    </row>
    <row r="27" spans="1:29">
      <c r="A27" s="15"/>
      <c r="B27" s="199"/>
      <c r="C27" s="256"/>
      <c r="D27" s="201"/>
      <c r="E27" s="202"/>
      <c r="F27" s="216"/>
      <c r="G27" s="216"/>
      <c r="H27" s="216"/>
      <c r="I27" s="216"/>
      <c r="J27" s="216"/>
      <c r="K27" s="216"/>
      <c r="L27" s="230"/>
      <c r="M27" s="216"/>
      <c r="N27" s="216"/>
      <c r="O27" s="216"/>
      <c r="P27" s="216"/>
      <c r="Q27" s="257"/>
      <c r="R27" s="203"/>
      <c r="S27" s="224"/>
      <c r="T27" s="203"/>
      <c r="U27" s="204"/>
      <c r="V27" s="205"/>
      <c r="W27" s="206"/>
      <c r="X27" s="205"/>
      <c r="Y27" s="206"/>
      <c r="Z27" s="205"/>
      <c r="AA27" s="206"/>
      <c r="AB27" s="245" t="str">
        <f t="shared" si="0"/>
        <v/>
      </c>
      <c r="AC27" s="246"/>
    </row>
    <row r="28" spans="1:29">
      <c r="A28" s="15"/>
      <c r="B28" s="199"/>
      <c r="C28" s="256"/>
      <c r="D28" s="201"/>
      <c r="E28" s="202"/>
      <c r="F28" s="216"/>
      <c r="G28" s="216"/>
      <c r="H28" s="216"/>
      <c r="I28" s="216"/>
      <c r="J28" s="216"/>
      <c r="K28" s="216"/>
      <c r="L28" s="230"/>
      <c r="M28" s="216"/>
      <c r="N28" s="216"/>
      <c r="O28" s="216"/>
      <c r="P28" s="216"/>
      <c r="Q28" s="257"/>
      <c r="R28" s="203"/>
      <c r="S28" s="224"/>
      <c r="T28" s="203"/>
      <c r="U28" s="204"/>
      <c r="V28" s="205"/>
      <c r="W28" s="206"/>
      <c r="X28" s="205"/>
      <c r="Y28" s="206"/>
      <c r="Z28" s="205"/>
      <c r="AA28" s="206"/>
      <c r="AB28" s="245" t="str">
        <f t="shared" si="0"/>
        <v/>
      </c>
      <c r="AC28" s="246"/>
    </row>
    <row r="29" spans="1:29">
      <c r="A29" s="15"/>
      <c r="B29" s="199"/>
      <c r="C29" s="256"/>
      <c r="D29" s="201"/>
      <c r="E29" s="202"/>
      <c r="F29" s="216"/>
      <c r="G29" s="216"/>
      <c r="H29" s="216"/>
      <c r="I29" s="216"/>
      <c r="J29" s="216"/>
      <c r="K29" s="216"/>
      <c r="L29" s="230"/>
      <c r="M29" s="216"/>
      <c r="N29" s="216"/>
      <c r="O29" s="216"/>
      <c r="P29" s="216"/>
      <c r="Q29" s="257"/>
      <c r="R29" s="203"/>
      <c r="S29" s="224"/>
      <c r="T29" s="203"/>
      <c r="U29" s="204"/>
      <c r="V29" s="205"/>
      <c r="W29" s="206"/>
      <c r="X29" s="205"/>
      <c r="Y29" s="206"/>
      <c r="Z29" s="205"/>
      <c r="AA29" s="206"/>
      <c r="AB29" s="245" t="str">
        <f t="shared" si="0"/>
        <v/>
      </c>
      <c r="AC29" s="246"/>
    </row>
    <row r="30" spans="1:29">
      <c r="A30" s="15"/>
      <c r="B30" s="199"/>
      <c r="C30" s="256"/>
      <c r="D30" s="201"/>
      <c r="E30" s="202"/>
      <c r="F30" s="216"/>
      <c r="G30" s="216"/>
      <c r="H30" s="216"/>
      <c r="I30" s="216"/>
      <c r="J30" s="216"/>
      <c r="K30" s="216"/>
      <c r="L30" s="230"/>
      <c r="M30" s="216"/>
      <c r="N30" s="216"/>
      <c r="O30" s="216"/>
      <c r="P30" s="216"/>
      <c r="Q30" s="257"/>
      <c r="R30" s="203"/>
      <c r="S30" s="224"/>
      <c r="T30" s="203"/>
      <c r="U30" s="204"/>
      <c r="V30" s="205"/>
      <c r="W30" s="206"/>
      <c r="X30" s="205"/>
      <c r="Y30" s="206"/>
      <c r="Z30" s="205"/>
      <c r="AA30" s="206"/>
      <c r="AB30" s="245" t="str">
        <f t="shared" si="0"/>
        <v/>
      </c>
      <c r="AC30" s="246"/>
    </row>
    <row r="31" spans="1:29">
      <c r="A31" s="15"/>
      <c r="B31" s="199"/>
      <c r="C31" s="256"/>
      <c r="D31" s="201"/>
      <c r="E31" s="202"/>
      <c r="F31" s="216"/>
      <c r="G31" s="216"/>
      <c r="H31" s="216"/>
      <c r="I31" s="216"/>
      <c r="J31" s="216"/>
      <c r="K31" s="216"/>
      <c r="L31" s="230"/>
      <c r="M31" s="216"/>
      <c r="N31" s="216"/>
      <c r="O31" s="216"/>
      <c r="P31" s="216"/>
      <c r="Q31" s="257"/>
      <c r="R31" s="203"/>
      <c r="S31" s="224"/>
      <c r="T31" s="203"/>
      <c r="U31" s="204"/>
      <c r="V31" s="205"/>
      <c r="W31" s="206"/>
      <c r="X31" s="205"/>
      <c r="Y31" s="206"/>
      <c r="Z31" s="205"/>
      <c r="AA31" s="206"/>
      <c r="AB31" s="245" t="str">
        <f t="shared" si="0"/>
        <v/>
      </c>
      <c r="AC31" s="246"/>
    </row>
    <row r="32" spans="1:29">
      <c r="A32" s="15"/>
      <c r="B32" s="199"/>
      <c r="C32" s="256"/>
      <c r="D32" s="201"/>
      <c r="E32" s="202"/>
      <c r="F32" s="216"/>
      <c r="G32" s="216"/>
      <c r="H32" s="216"/>
      <c r="I32" s="216"/>
      <c r="J32" s="216"/>
      <c r="K32" s="216"/>
      <c r="L32" s="230"/>
      <c r="M32" s="216"/>
      <c r="N32" s="216"/>
      <c r="O32" s="216"/>
      <c r="P32" s="216"/>
      <c r="Q32" s="257"/>
      <c r="R32" s="203"/>
      <c r="S32" s="224"/>
      <c r="T32" s="203"/>
      <c r="U32" s="204"/>
      <c r="V32" s="205"/>
      <c r="W32" s="206"/>
      <c r="X32" s="205"/>
      <c r="Y32" s="206"/>
      <c r="Z32" s="205"/>
      <c r="AA32" s="206"/>
      <c r="AB32" s="245" t="str">
        <f t="shared" si="0"/>
        <v/>
      </c>
      <c r="AC32" s="246"/>
    </row>
    <row r="33" spans="1:29">
      <c r="A33" s="15"/>
      <c r="B33" s="199"/>
      <c r="C33" s="256"/>
      <c r="D33" s="201"/>
      <c r="E33" s="202"/>
      <c r="F33" s="216"/>
      <c r="G33" s="216"/>
      <c r="H33" s="216"/>
      <c r="I33" s="216"/>
      <c r="J33" s="216"/>
      <c r="K33" s="216"/>
      <c r="L33" s="230"/>
      <c r="M33" s="216"/>
      <c r="N33" s="216"/>
      <c r="O33" s="216"/>
      <c r="P33" s="216"/>
      <c r="Q33" s="257"/>
      <c r="R33" s="203"/>
      <c r="S33" s="224"/>
      <c r="T33" s="203"/>
      <c r="U33" s="204"/>
      <c r="V33" s="205"/>
      <c r="W33" s="206"/>
      <c r="X33" s="205"/>
      <c r="Y33" s="206"/>
      <c r="Z33" s="205"/>
      <c r="AA33" s="206"/>
      <c r="AB33" s="245" t="str">
        <f t="shared" si="0"/>
        <v/>
      </c>
      <c r="AC33" s="246"/>
    </row>
    <row r="34" spans="1:29">
      <c r="A34" s="15"/>
      <c r="B34" s="199"/>
      <c r="C34" s="256"/>
      <c r="D34" s="201"/>
      <c r="E34" s="202"/>
      <c r="F34" s="216"/>
      <c r="G34" s="216"/>
      <c r="H34" s="216"/>
      <c r="I34" s="216"/>
      <c r="J34" s="216"/>
      <c r="K34" s="216"/>
      <c r="L34" s="230"/>
      <c r="M34" s="216"/>
      <c r="N34" s="216"/>
      <c r="O34" s="216"/>
      <c r="P34" s="216"/>
      <c r="Q34" s="257"/>
      <c r="R34" s="203"/>
      <c r="S34" s="224"/>
      <c r="T34" s="203"/>
      <c r="U34" s="204"/>
      <c r="V34" s="205"/>
      <c r="W34" s="206"/>
      <c r="X34" s="205"/>
      <c r="Y34" s="206"/>
      <c r="Z34" s="205"/>
      <c r="AA34" s="206"/>
      <c r="AB34" s="245" t="str">
        <f t="shared" si="0"/>
        <v/>
      </c>
      <c r="AC34" s="246"/>
    </row>
    <row r="35" spans="1:29">
      <c r="A35" s="15"/>
      <c r="B35" s="199"/>
      <c r="C35" s="256"/>
      <c r="D35" s="201"/>
      <c r="E35" s="202"/>
      <c r="F35" s="216"/>
      <c r="G35" s="216"/>
      <c r="H35" s="216"/>
      <c r="I35" s="216"/>
      <c r="J35" s="216"/>
      <c r="K35" s="216"/>
      <c r="L35" s="230"/>
      <c r="M35" s="216"/>
      <c r="N35" s="216"/>
      <c r="O35" s="216"/>
      <c r="P35" s="216"/>
      <c r="Q35" s="257"/>
      <c r="R35" s="203"/>
      <c r="S35" s="224"/>
      <c r="T35" s="203"/>
      <c r="U35" s="204"/>
      <c r="V35" s="205"/>
      <c r="W35" s="206"/>
      <c r="X35" s="205"/>
      <c r="Y35" s="206"/>
      <c r="Z35" s="205"/>
      <c r="AA35" s="206"/>
      <c r="AB35" s="245" t="str">
        <f t="shared" si="0"/>
        <v/>
      </c>
      <c r="AC35" s="246"/>
    </row>
    <row r="36" spans="1:29">
      <c r="A36" s="15"/>
      <c r="B36" s="199"/>
      <c r="C36" s="256"/>
      <c r="D36" s="201"/>
      <c r="E36" s="202"/>
      <c r="F36" s="216"/>
      <c r="G36" s="216"/>
      <c r="H36" s="216"/>
      <c r="I36" s="216"/>
      <c r="J36" s="216"/>
      <c r="K36" s="216"/>
      <c r="L36" s="230"/>
      <c r="M36" s="216"/>
      <c r="N36" s="216"/>
      <c r="O36" s="216"/>
      <c r="P36" s="216"/>
      <c r="Q36" s="257"/>
      <c r="R36" s="203"/>
      <c r="S36" s="224"/>
      <c r="T36" s="203"/>
      <c r="U36" s="204"/>
      <c r="V36" s="205"/>
      <c r="W36" s="206"/>
      <c r="X36" s="205"/>
      <c r="Y36" s="206"/>
      <c r="Z36" s="205"/>
      <c r="AA36" s="206"/>
      <c r="AB36" s="245" t="str">
        <f t="shared" si="0"/>
        <v/>
      </c>
      <c r="AC36" s="246"/>
    </row>
    <row r="37" spans="1:29">
      <c r="A37" s="15"/>
      <c r="B37" s="199"/>
      <c r="C37" s="256"/>
      <c r="D37" s="201"/>
      <c r="E37" s="202"/>
      <c r="F37" s="216"/>
      <c r="G37" s="216"/>
      <c r="H37" s="216"/>
      <c r="I37" s="216"/>
      <c r="J37" s="216"/>
      <c r="K37" s="216"/>
      <c r="L37" s="230"/>
      <c r="M37" s="216"/>
      <c r="N37" s="216"/>
      <c r="O37" s="216"/>
      <c r="P37" s="216"/>
      <c r="Q37" s="257"/>
      <c r="R37" s="203"/>
      <c r="S37" s="224"/>
      <c r="T37" s="203"/>
      <c r="U37" s="204"/>
      <c r="V37" s="205"/>
      <c r="W37" s="206"/>
      <c r="X37" s="205"/>
      <c r="Y37" s="206"/>
      <c r="Z37" s="205"/>
      <c r="AA37" s="206"/>
      <c r="AB37" s="245" t="str">
        <f t="shared" si="0"/>
        <v/>
      </c>
      <c r="AC37" s="246"/>
    </row>
    <row r="38" spans="1:29">
      <c r="A38" s="15"/>
      <c r="B38" s="199"/>
      <c r="C38" s="256"/>
      <c r="D38" s="201"/>
      <c r="E38" s="202"/>
      <c r="F38" s="216"/>
      <c r="G38" s="216"/>
      <c r="H38" s="216"/>
      <c r="I38" s="216"/>
      <c r="J38" s="216"/>
      <c r="K38" s="216"/>
      <c r="L38" s="230"/>
      <c r="M38" s="216"/>
      <c r="N38" s="216"/>
      <c r="O38" s="216"/>
      <c r="P38" s="216"/>
      <c r="Q38" s="257"/>
      <c r="R38" s="203"/>
      <c r="S38" s="224"/>
      <c r="T38" s="203"/>
      <c r="U38" s="204"/>
      <c r="V38" s="205"/>
      <c r="W38" s="206"/>
      <c r="X38" s="205"/>
      <c r="Y38" s="206"/>
      <c r="Z38" s="205"/>
      <c r="AA38" s="206"/>
      <c r="AB38" s="245" t="str">
        <f t="shared" si="0"/>
        <v/>
      </c>
      <c r="AC38" s="246"/>
    </row>
    <row r="39" spans="1:29">
      <c r="A39" s="15"/>
      <c r="B39" s="199"/>
      <c r="C39" s="256"/>
      <c r="D39" s="201"/>
      <c r="E39" s="202"/>
      <c r="F39" s="216"/>
      <c r="G39" s="216"/>
      <c r="H39" s="216"/>
      <c r="I39" s="216"/>
      <c r="J39" s="216"/>
      <c r="K39" s="216"/>
      <c r="L39" s="230"/>
      <c r="M39" s="216"/>
      <c r="N39" s="216"/>
      <c r="O39" s="216"/>
      <c r="P39" s="216"/>
      <c r="Q39" s="257"/>
      <c r="R39" s="203"/>
      <c r="S39" s="224"/>
      <c r="T39" s="203"/>
      <c r="U39" s="204"/>
      <c r="V39" s="205"/>
      <c r="W39" s="206"/>
      <c r="X39" s="205"/>
      <c r="Y39" s="206"/>
      <c r="Z39" s="205"/>
      <c r="AA39" s="206"/>
      <c r="AB39" s="245" t="str">
        <f t="shared" si="0"/>
        <v/>
      </c>
      <c r="AC39" s="246"/>
    </row>
    <row r="40" spans="1:29">
      <c r="A40" s="15"/>
      <c r="B40" s="199"/>
      <c r="C40" s="256"/>
      <c r="D40" s="201"/>
      <c r="E40" s="202"/>
      <c r="F40" s="216"/>
      <c r="G40" s="216"/>
      <c r="H40" s="216"/>
      <c r="I40" s="216"/>
      <c r="J40" s="216"/>
      <c r="K40" s="216"/>
      <c r="L40" s="230"/>
      <c r="M40" s="216"/>
      <c r="N40" s="216"/>
      <c r="O40" s="216"/>
      <c r="P40" s="216"/>
      <c r="Q40" s="257"/>
      <c r="R40" s="203"/>
      <c r="S40" s="224"/>
      <c r="T40" s="203"/>
      <c r="U40" s="204"/>
      <c r="V40" s="205"/>
      <c r="W40" s="206"/>
      <c r="X40" s="205"/>
      <c r="Y40" s="206"/>
      <c r="Z40" s="205"/>
      <c r="AA40" s="206"/>
      <c r="AB40" s="245" t="str">
        <f t="shared" si="0"/>
        <v/>
      </c>
      <c r="AC40" s="246"/>
    </row>
    <row r="41" spans="1:29">
      <c r="A41" s="15"/>
      <c r="B41" s="199"/>
      <c r="C41" s="256"/>
      <c r="D41" s="201"/>
      <c r="E41" s="202"/>
      <c r="F41" s="216"/>
      <c r="G41" s="216"/>
      <c r="H41" s="216"/>
      <c r="I41" s="216"/>
      <c r="J41" s="216"/>
      <c r="K41" s="216"/>
      <c r="L41" s="230"/>
      <c r="M41" s="216"/>
      <c r="N41" s="216"/>
      <c r="O41" s="216"/>
      <c r="P41" s="216"/>
      <c r="Q41" s="257"/>
      <c r="R41" s="203"/>
      <c r="S41" s="224"/>
      <c r="T41" s="203"/>
      <c r="U41" s="204"/>
      <c r="V41" s="205"/>
      <c r="W41" s="206"/>
      <c r="X41" s="205"/>
      <c r="Y41" s="206"/>
      <c r="Z41" s="205"/>
      <c r="AA41" s="206"/>
      <c r="AB41" s="245" t="str">
        <f t="shared" si="0"/>
        <v/>
      </c>
      <c r="AC41" s="246"/>
    </row>
    <row r="42" spans="1:29">
      <c r="A42" s="15"/>
      <c r="B42" s="199"/>
      <c r="C42" s="256"/>
      <c r="D42" s="201"/>
      <c r="E42" s="202"/>
      <c r="F42" s="216"/>
      <c r="G42" s="216"/>
      <c r="H42" s="216"/>
      <c r="I42" s="216"/>
      <c r="J42" s="216"/>
      <c r="K42" s="216"/>
      <c r="L42" s="230"/>
      <c r="M42" s="216"/>
      <c r="N42" s="216"/>
      <c r="O42" s="216"/>
      <c r="P42" s="216"/>
      <c r="Q42" s="257"/>
      <c r="R42" s="203"/>
      <c r="S42" s="224"/>
      <c r="T42" s="203"/>
      <c r="U42" s="204"/>
      <c r="V42" s="205"/>
      <c r="W42" s="206"/>
      <c r="X42" s="205"/>
      <c r="Y42" s="206"/>
      <c r="Z42" s="205"/>
      <c r="AA42" s="206"/>
      <c r="AB42" s="245" t="str">
        <f t="shared" si="0"/>
        <v/>
      </c>
      <c r="AC42" s="246"/>
    </row>
    <row r="43" spans="1:29">
      <c r="A43" s="15"/>
      <c r="B43" s="199"/>
      <c r="C43" s="256"/>
      <c r="D43" s="201"/>
      <c r="E43" s="202"/>
      <c r="F43" s="216"/>
      <c r="G43" s="216"/>
      <c r="H43" s="216"/>
      <c r="I43" s="216"/>
      <c r="J43" s="216"/>
      <c r="K43" s="216"/>
      <c r="L43" s="230"/>
      <c r="M43" s="216"/>
      <c r="N43" s="216"/>
      <c r="O43" s="216"/>
      <c r="P43" s="216"/>
      <c r="Q43" s="257"/>
      <c r="R43" s="203"/>
      <c r="S43" s="224"/>
      <c r="T43" s="203"/>
      <c r="U43" s="204"/>
      <c r="V43" s="205"/>
      <c r="W43" s="206"/>
      <c r="X43" s="205"/>
      <c r="Y43" s="206"/>
      <c r="Z43" s="205"/>
      <c r="AA43" s="206"/>
      <c r="AB43" s="245" t="str">
        <f t="shared" si="0"/>
        <v/>
      </c>
      <c r="AC43" s="246"/>
    </row>
    <row r="44" spans="1:29">
      <c r="A44" s="15"/>
      <c r="B44" s="199"/>
      <c r="C44" s="256"/>
      <c r="D44" s="201"/>
      <c r="E44" s="202"/>
      <c r="F44" s="216"/>
      <c r="G44" s="216"/>
      <c r="H44" s="216"/>
      <c r="I44" s="216"/>
      <c r="J44" s="216"/>
      <c r="K44" s="216"/>
      <c r="L44" s="230"/>
      <c r="M44" s="216"/>
      <c r="N44" s="216"/>
      <c r="O44" s="216"/>
      <c r="P44" s="216"/>
      <c r="Q44" s="257"/>
      <c r="R44" s="203"/>
      <c r="S44" s="224"/>
      <c r="T44" s="203"/>
      <c r="U44" s="204"/>
      <c r="V44" s="205"/>
      <c r="W44" s="206"/>
      <c r="X44" s="205"/>
      <c r="Y44" s="206"/>
      <c r="Z44" s="205"/>
      <c r="AA44" s="206"/>
      <c r="AB44" s="245" t="str">
        <f t="shared" si="0"/>
        <v/>
      </c>
      <c r="AC44" s="246"/>
    </row>
    <row r="45" spans="1:29">
      <c r="A45" s="15"/>
      <c r="B45" s="199"/>
      <c r="C45" s="256"/>
      <c r="D45" s="201"/>
      <c r="E45" s="202"/>
      <c r="F45" s="216"/>
      <c r="G45" s="216"/>
      <c r="H45" s="216"/>
      <c r="I45" s="216"/>
      <c r="J45" s="216"/>
      <c r="K45" s="216"/>
      <c r="L45" s="230"/>
      <c r="M45" s="216"/>
      <c r="N45" s="216"/>
      <c r="O45" s="216"/>
      <c r="P45" s="216"/>
      <c r="Q45" s="257"/>
      <c r="R45" s="203"/>
      <c r="S45" s="224"/>
      <c r="T45" s="203"/>
      <c r="U45" s="204"/>
      <c r="V45" s="205"/>
      <c r="W45" s="206"/>
      <c r="X45" s="205"/>
      <c r="Y45" s="206"/>
      <c r="Z45" s="205"/>
      <c r="AA45" s="206"/>
      <c r="AB45" s="245" t="str">
        <f t="shared" si="0"/>
        <v/>
      </c>
      <c r="AC45" s="246"/>
    </row>
    <row r="46" spans="1:29">
      <c r="A46" s="15"/>
      <c r="B46" s="199"/>
      <c r="C46" s="256"/>
      <c r="D46" s="201"/>
      <c r="E46" s="202"/>
      <c r="F46" s="216"/>
      <c r="G46" s="216"/>
      <c r="H46" s="216"/>
      <c r="I46" s="216"/>
      <c r="J46" s="216"/>
      <c r="K46" s="216"/>
      <c r="L46" s="230"/>
      <c r="M46" s="216"/>
      <c r="N46" s="216"/>
      <c r="O46" s="216"/>
      <c r="P46" s="216"/>
      <c r="Q46" s="257"/>
      <c r="R46" s="203"/>
      <c r="S46" s="224"/>
      <c r="T46" s="203"/>
      <c r="U46" s="204"/>
      <c r="V46" s="205"/>
      <c r="W46" s="206"/>
      <c r="X46" s="205"/>
      <c r="Y46" s="206"/>
      <c r="Z46" s="205"/>
      <c r="AA46" s="206"/>
      <c r="AB46" s="245" t="str">
        <f t="shared" si="0"/>
        <v/>
      </c>
      <c r="AC46" s="246"/>
    </row>
    <row r="47" spans="1:29">
      <c r="A47" s="15"/>
      <c r="B47" s="199"/>
      <c r="C47" s="256"/>
      <c r="D47" s="201"/>
      <c r="E47" s="202"/>
      <c r="F47" s="216"/>
      <c r="G47" s="216"/>
      <c r="H47" s="216"/>
      <c r="I47" s="216"/>
      <c r="J47" s="216"/>
      <c r="K47" s="216"/>
      <c r="L47" s="230"/>
      <c r="M47" s="216"/>
      <c r="N47" s="216"/>
      <c r="O47" s="216"/>
      <c r="P47" s="216"/>
      <c r="Q47" s="257"/>
      <c r="R47" s="203"/>
      <c r="S47" s="224"/>
      <c r="T47" s="203"/>
      <c r="U47" s="204"/>
      <c r="V47" s="205"/>
      <c r="W47" s="206"/>
      <c r="X47" s="205"/>
      <c r="Y47" s="206"/>
      <c r="Z47" s="205"/>
      <c r="AA47" s="206"/>
      <c r="AB47" s="245" t="str">
        <f t="shared" si="0"/>
        <v/>
      </c>
      <c r="AC47" s="246"/>
    </row>
    <row r="48" spans="1:29">
      <c r="A48" s="15"/>
      <c r="B48" s="199"/>
      <c r="C48" s="256"/>
      <c r="D48" s="201"/>
      <c r="E48" s="202"/>
      <c r="F48" s="216"/>
      <c r="G48" s="216"/>
      <c r="H48" s="216"/>
      <c r="I48" s="216"/>
      <c r="J48" s="216"/>
      <c r="K48" s="216"/>
      <c r="L48" s="230"/>
      <c r="M48" s="216"/>
      <c r="N48" s="216"/>
      <c r="O48" s="216"/>
      <c r="P48" s="216"/>
      <c r="Q48" s="257"/>
      <c r="R48" s="203"/>
      <c r="S48" s="224"/>
      <c r="T48" s="203"/>
      <c r="U48" s="204"/>
      <c r="V48" s="205"/>
      <c r="W48" s="206"/>
      <c r="X48" s="205"/>
      <c r="Y48" s="206"/>
      <c r="Z48" s="205"/>
      <c r="AA48" s="206"/>
      <c r="AB48" s="245" t="str">
        <f t="shared" si="0"/>
        <v/>
      </c>
      <c r="AC48" s="246"/>
    </row>
    <row r="49" spans="1:34">
      <c r="A49" s="15"/>
      <c r="B49" s="199"/>
      <c r="C49" s="256"/>
      <c r="D49" s="201"/>
      <c r="E49" s="202"/>
      <c r="F49" s="216"/>
      <c r="G49" s="216"/>
      <c r="H49" s="216"/>
      <c r="I49" s="216"/>
      <c r="J49" s="216"/>
      <c r="K49" s="216"/>
      <c r="L49" s="230"/>
      <c r="M49" s="216"/>
      <c r="N49" s="216"/>
      <c r="O49" s="216"/>
      <c r="P49" s="216"/>
      <c r="Q49" s="257"/>
      <c r="R49" s="203"/>
      <c r="S49" s="224"/>
      <c r="T49" s="203"/>
      <c r="U49" s="204"/>
      <c r="V49" s="205"/>
      <c r="W49" s="206"/>
      <c r="X49" s="205"/>
      <c r="Y49" s="206"/>
      <c r="Z49" s="205"/>
      <c r="AA49" s="206"/>
      <c r="AB49" s="245" t="str">
        <f t="shared" si="0"/>
        <v/>
      </c>
      <c r="AC49" s="246"/>
    </row>
    <row r="50" spans="1:34" ht="12" thickBot="1">
      <c r="A50" s="15"/>
      <c r="B50" s="195"/>
      <c r="C50" s="276"/>
      <c r="D50" s="197"/>
      <c r="E50" s="198"/>
      <c r="F50" s="223"/>
      <c r="G50" s="223"/>
      <c r="H50" s="223"/>
      <c r="I50" s="223"/>
      <c r="J50" s="223"/>
      <c r="K50" s="223"/>
      <c r="L50" s="247"/>
      <c r="M50" s="223"/>
      <c r="N50" s="223"/>
      <c r="O50" s="223"/>
      <c r="P50" s="223"/>
      <c r="Q50" s="262"/>
      <c r="R50" s="225"/>
      <c r="S50" s="226"/>
      <c r="T50" s="225"/>
      <c r="U50" s="227"/>
      <c r="V50" s="253"/>
      <c r="W50" s="254"/>
      <c r="X50" s="253"/>
      <c r="Y50" s="254"/>
      <c r="Z50" s="253"/>
      <c r="AA50" s="254"/>
      <c r="AB50" s="251" t="str">
        <f t="shared" si="0"/>
        <v/>
      </c>
      <c r="AC50" s="252"/>
    </row>
    <row r="51" spans="1:34" ht="12" thickBot="1">
      <c r="A51" s="14"/>
      <c r="B51" s="77" t="str">
        <f>B99&amp;" "&amp;H99&amp;" "&amp;L99&amp;" "&amp;Q99</f>
        <v xml:space="preserve">   </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82"/>
    </row>
    <row r="52" spans="1:34" hidden="1">
      <c r="B52" s="8">
        <f>IF(B8&gt;D8,1,0)</f>
        <v>0</v>
      </c>
      <c r="C52" s="8"/>
      <c r="D52" s="8"/>
      <c r="E52" s="8"/>
      <c r="F52" s="272">
        <f>'Set-Up'!X16-61</f>
        <v>-61</v>
      </c>
      <c r="G52" s="272"/>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73">
        <f>F52-30</f>
        <v>-91</v>
      </c>
      <c r="G53" s="273"/>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29"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29"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29"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29"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29"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29"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sheetData>
  <sheetProtection algorithmName="SHA-512" hashValue="88g58YYBF8NAMG9cL3bW+92vv6J4yl5LjNu5drp8XWZaAHMUQcQ9hyPY326wsRo69W/IAPdUpaJEMrY26t6OcA==" saltValue="OkIvEE4uOPHtCNek21/OQQ==" spinCount="100000" sheet="1" objects="1" scenarios="1"/>
  <mergeCells count="446">
    <mergeCell ref="K1:T1"/>
    <mergeCell ref="F52:G52"/>
    <mergeCell ref="F53:G53"/>
    <mergeCell ref="AB4:AC7"/>
    <mergeCell ref="B4:C7"/>
    <mergeCell ref="D4:E7"/>
    <mergeCell ref="F4:K7"/>
    <mergeCell ref="L4:P7"/>
    <mergeCell ref="Q4:S7"/>
    <mergeCell ref="T4:U7"/>
    <mergeCell ref="V4:W7"/>
    <mergeCell ref="X4:Y7"/>
    <mergeCell ref="Z4:AA7"/>
    <mergeCell ref="AB10:AC10"/>
    <mergeCell ref="B11:C11"/>
    <mergeCell ref="D11:E11"/>
    <mergeCell ref="F11:K11"/>
    <mergeCell ref="L11:P11"/>
    <mergeCell ref="Q11:S11"/>
    <mergeCell ref="T11:U11"/>
    <mergeCell ref="V11:W11"/>
    <mergeCell ref="X11:Y11"/>
    <mergeCell ref="Z11:AA11"/>
    <mergeCell ref="AB11:AC11"/>
    <mergeCell ref="B10:C10"/>
    <mergeCell ref="M2:R2"/>
    <mergeCell ref="L3:S3"/>
    <mergeCell ref="AB8:AC8"/>
    <mergeCell ref="B9:C9"/>
    <mergeCell ref="D9:E9"/>
    <mergeCell ref="F9:K9"/>
    <mergeCell ref="L9:P9"/>
    <mergeCell ref="Q9:S9"/>
    <mergeCell ref="T9:U9"/>
    <mergeCell ref="V9:W9"/>
    <mergeCell ref="X9:Y9"/>
    <mergeCell ref="Z9:AA9"/>
    <mergeCell ref="AB9:AC9"/>
    <mergeCell ref="B8:C8"/>
    <mergeCell ref="D8:E8"/>
    <mergeCell ref="F8:K8"/>
    <mergeCell ref="L8:P8"/>
    <mergeCell ref="Q8:S8"/>
    <mergeCell ref="T8:U8"/>
    <mergeCell ref="V8:W8"/>
    <mergeCell ref="X8:Y8"/>
    <mergeCell ref="Z8:AA8"/>
    <mergeCell ref="AA2:AC2"/>
    <mergeCell ref="D10:E10"/>
    <mergeCell ref="F10:K10"/>
    <mergeCell ref="L10:P10"/>
    <mergeCell ref="Q10:S10"/>
    <mergeCell ref="T10:U10"/>
    <mergeCell ref="V10:W10"/>
    <mergeCell ref="X10:Y10"/>
    <mergeCell ref="Z10:AA10"/>
    <mergeCell ref="AB12:AC12"/>
    <mergeCell ref="AB13:AC13"/>
    <mergeCell ref="B12:C12"/>
    <mergeCell ref="D12:E12"/>
    <mergeCell ref="F12:K12"/>
    <mergeCell ref="L12:P12"/>
    <mergeCell ref="Q12:S12"/>
    <mergeCell ref="T12:U12"/>
    <mergeCell ref="V12:W12"/>
    <mergeCell ref="X12:Y12"/>
    <mergeCell ref="Z12:AA12"/>
    <mergeCell ref="B13:C13"/>
    <mergeCell ref="D13:E13"/>
    <mergeCell ref="F13:K13"/>
    <mergeCell ref="L13:P13"/>
    <mergeCell ref="Q13:S13"/>
    <mergeCell ref="T13:U13"/>
    <mergeCell ref="V13:W13"/>
    <mergeCell ref="X13:Y13"/>
    <mergeCell ref="Z13:AA13"/>
    <mergeCell ref="AB14:AC14"/>
    <mergeCell ref="B15:C15"/>
    <mergeCell ref="D15:E15"/>
    <mergeCell ref="F15:K15"/>
    <mergeCell ref="L15:P15"/>
    <mergeCell ref="Q15:S15"/>
    <mergeCell ref="T15:U15"/>
    <mergeCell ref="V15:W15"/>
    <mergeCell ref="X15:Y15"/>
    <mergeCell ref="Z15:AA15"/>
    <mergeCell ref="AB15:AC15"/>
    <mergeCell ref="B14:C14"/>
    <mergeCell ref="D14:E14"/>
    <mergeCell ref="F14:K14"/>
    <mergeCell ref="L14:P14"/>
    <mergeCell ref="Q14:S14"/>
    <mergeCell ref="T14:U14"/>
    <mergeCell ref="V14:W14"/>
    <mergeCell ref="X14:Y14"/>
    <mergeCell ref="Z14:AA14"/>
    <mergeCell ref="AB16:AC16"/>
    <mergeCell ref="B17:C17"/>
    <mergeCell ref="D17:E17"/>
    <mergeCell ref="F17:K17"/>
    <mergeCell ref="L17:P17"/>
    <mergeCell ref="Q17:S17"/>
    <mergeCell ref="T17:U17"/>
    <mergeCell ref="V17:W17"/>
    <mergeCell ref="X17:Y17"/>
    <mergeCell ref="Z17:AA17"/>
    <mergeCell ref="AB17:AC17"/>
    <mergeCell ref="B16:C16"/>
    <mergeCell ref="D16:E16"/>
    <mergeCell ref="F16:K16"/>
    <mergeCell ref="L16:P16"/>
    <mergeCell ref="Q16:S16"/>
    <mergeCell ref="T16:U16"/>
    <mergeCell ref="V16:W16"/>
    <mergeCell ref="X16:Y16"/>
    <mergeCell ref="Z16:AA16"/>
    <mergeCell ref="AB18:AC18"/>
    <mergeCell ref="B19:C19"/>
    <mergeCell ref="D19:E19"/>
    <mergeCell ref="F19:K19"/>
    <mergeCell ref="L19:P19"/>
    <mergeCell ref="Q19:S19"/>
    <mergeCell ref="T19:U19"/>
    <mergeCell ref="V19:W19"/>
    <mergeCell ref="X19:Y19"/>
    <mergeCell ref="Z19:AA19"/>
    <mergeCell ref="AB19:AC19"/>
    <mergeCell ref="B18:C18"/>
    <mergeCell ref="D18:E18"/>
    <mergeCell ref="F18:K18"/>
    <mergeCell ref="L18:P18"/>
    <mergeCell ref="Q18:S18"/>
    <mergeCell ref="T18:U18"/>
    <mergeCell ref="V18:W18"/>
    <mergeCell ref="X18:Y18"/>
    <mergeCell ref="Z18:AA18"/>
    <mergeCell ref="AB20:AC20"/>
    <mergeCell ref="B21:C21"/>
    <mergeCell ref="D21:E21"/>
    <mergeCell ref="F21:K21"/>
    <mergeCell ref="L21:P21"/>
    <mergeCell ref="Q21:S21"/>
    <mergeCell ref="T21:U21"/>
    <mergeCell ref="V21:W21"/>
    <mergeCell ref="X21:Y21"/>
    <mergeCell ref="Z21:AA21"/>
    <mergeCell ref="AB21:AC21"/>
    <mergeCell ref="B20:C20"/>
    <mergeCell ref="D20:E20"/>
    <mergeCell ref="F20:K20"/>
    <mergeCell ref="L20:P20"/>
    <mergeCell ref="Q20:S20"/>
    <mergeCell ref="T20:U20"/>
    <mergeCell ref="V20:W20"/>
    <mergeCell ref="X20:Y20"/>
    <mergeCell ref="Z20:AA20"/>
    <mergeCell ref="AB22:AC22"/>
    <mergeCell ref="B23:C23"/>
    <mergeCell ref="D23:E23"/>
    <mergeCell ref="F23:K23"/>
    <mergeCell ref="L23:P23"/>
    <mergeCell ref="Q23:S23"/>
    <mergeCell ref="T23:U23"/>
    <mergeCell ref="V23:W23"/>
    <mergeCell ref="X23:Y23"/>
    <mergeCell ref="Z23:AA23"/>
    <mergeCell ref="AB23:AC23"/>
    <mergeCell ref="B22:C22"/>
    <mergeCell ref="D22:E22"/>
    <mergeCell ref="F22:K22"/>
    <mergeCell ref="L22:P22"/>
    <mergeCell ref="Q22:S22"/>
    <mergeCell ref="T22:U22"/>
    <mergeCell ref="V22:W22"/>
    <mergeCell ref="X22:Y22"/>
    <mergeCell ref="Z22:AA22"/>
    <mergeCell ref="AB24:AC24"/>
    <mergeCell ref="B25:C25"/>
    <mergeCell ref="D25:E25"/>
    <mergeCell ref="F25:K25"/>
    <mergeCell ref="L25:P25"/>
    <mergeCell ref="Q25:S25"/>
    <mergeCell ref="T25:U25"/>
    <mergeCell ref="V25:W25"/>
    <mergeCell ref="X25:Y25"/>
    <mergeCell ref="Z25:AA25"/>
    <mergeCell ref="AB25:AC25"/>
    <mergeCell ref="B24:C24"/>
    <mergeCell ref="D24:E24"/>
    <mergeCell ref="F24:K24"/>
    <mergeCell ref="L24:P24"/>
    <mergeCell ref="Q24:S24"/>
    <mergeCell ref="T24:U24"/>
    <mergeCell ref="V24:W24"/>
    <mergeCell ref="X24:Y24"/>
    <mergeCell ref="Z24:AA24"/>
    <mergeCell ref="AB26:AC26"/>
    <mergeCell ref="B27:C27"/>
    <mergeCell ref="D27:E27"/>
    <mergeCell ref="F27:K27"/>
    <mergeCell ref="L27:P27"/>
    <mergeCell ref="Q27:S27"/>
    <mergeCell ref="T27:U27"/>
    <mergeCell ref="V27:W27"/>
    <mergeCell ref="X27:Y27"/>
    <mergeCell ref="Z27:AA27"/>
    <mergeCell ref="AB27:AC27"/>
    <mergeCell ref="B26:C26"/>
    <mergeCell ref="D26:E26"/>
    <mergeCell ref="F26:K26"/>
    <mergeCell ref="L26:P26"/>
    <mergeCell ref="Q26:S26"/>
    <mergeCell ref="T26:U26"/>
    <mergeCell ref="V26:W26"/>
    <mergeCell ref="X26:Y26"/>
    <mergeCell ref="Z26:AA26"/>
    <mergeCell ref="AB28:AC28"/>
    <mergeCell ref="B29:C29"/>
    <mergeCell ref="D29:E29"/>
    <mergeCell ref="F29:K29"/>
    <mergeCell ref="L29:P29"/>
    <mergeCell ref="Q29:S29"/>
    <mergeCell ref="T29:U29"/>
    <mergeCell ref="V29:W29"/>
    <mergeCell ref="X29:Y29"/>
    <mergeCell ref="Z29:AA29"/>
    <mergeCell ref="AB29:AC29"/>
    <mergeCell ref="B28:C28"/>
    <mergeCell ref="D28:E28"/>
    <mergeCell ref="F28:K28"/>
    <mergeCell ref="L28:P28"/>
    <mergeCell ref="Q28:S28"/>
    <mergeCell ref="T28:U28"/>
    <mergeCell ref="V28:W28"/>
    <mergeCell ref="X28:Y28"/>
    <mergeCell ref="Z28:AA28"/>
    <mergeCell ref="AB30:AC30"/>
    <mergeCell ref="B31:C31"/>
    <mergeCell ref="D31:E31"/>
    <mergeCell ref="F31:K31"/>
    <mergeCell ref="L31:P31"/>
    <mergeCell ref="Q31:S31"/>
    <mergeCell ref="T31:U31"/>
    <mergeCell ref="V31:W31"/>
    <mergeCell ref="X31:Y31"/>
    <mergeCell ref="Z31:AA31"/>
    <mergeCell ref="AB31:AC31"/>
    <mergeCell ref="B30:C30"/>
    <mergeCell ref="D30:E30"/>
    <mergeCell ref="F30:K30"/>
    <mergeCell ref="L30:P30"/>
    <mergeCell ref="Q30:S30"/>
    <mergeCell ref="T30:U30"/>
    <mergeCell ref="V30:W30"/>
    <mergeCell ref="X30:Y30"/>
    <mergeCell ref="Z30:AA30"/>
    <mergeCell ref="AB32:AC32"/>
    <mergeCell ref="B33:C33"/>
    <mergeCell ref="D33:E33"/>
    <mergeCell ref="F33:K33"/>
    <mergeCell ref="L33:P33"/>
    <mergeCell ref="Q33:S33"/>
    <mergeCell ref="T33:U33"/>
    <mergeCell ref="V33:W33"/>
    <mergeCell ref="X33:Y33"/>
    <mergeCell ref="Z33:AA33"/>
    <mergeCell ref="AB33:AC33"/>
    <mergeCell ref="B32:C32"/>
    <mergeCell ref="D32:E32"/>
    <mergeCell ref="F32:K32"/>
    <mergeCell ref="L32:P32"/>
    <mergeCell ref="Q32:S32"/>
    <mergeCell ref="T32:U32"/>
    <mergeCell ref="V32:W32"/>
    <mergeCell ref="X32:Y32"/>
    <mergeCell ref="Z32:AA32"/>
    <mergeCell ref="AB34:AC34"/>
    <mergeCell ref="B35:C35"/>
    <mergeCell ref="D35:E35"/>
    <mergeCell ref="F35:K35"/>
    <mergeCell ref="L35:P35"/>
    <mergeCell ref="Q35:S35"/>
    <mergeCell ref="T35:U35"/>
    <mergeCell ref="V35:W35"/>
    <mergeCell ref="X35:Y35"/>
    <mergeCell ref="Z35:AA35"/>
    <mergeCell ref="AB35:AC35"/>
    <mergeCell ref="B34:C34"/>
    <mergeCell ref="D34:E34"/>
    <mergeCell ref="F34:K34"/>
    <mergeCell ref="L34:P34"/>
    <mergeCell ref="Q34:S34"/>
    <mergeCell ref="T34:U34"/>
    <mergeCell ref="V34:W34"/>
    <mergeCell ref="X34:Y34"/>
    <mergeCell ref="Z34:AA34"/>
    <mergeCell ref="AB36:AC36"/>
    <mergeCell ref="B37:C37"/>
    <mergeCell ref="D37:E37"/>
    <mergeCell ref="F37:K37"/>
    <mergeCell ref="L37:P37"/>
    <mergeCell ref="Q37:S37"/>
    <mergeCell ref="T37:U37"/>
    <mergeCell ref="V37:W37"/>
    <mergeCell ref="X37:Y37"/>
    <mergeCell ref="Z37:AA37"/>
    <mergeCell ref="AB37:AC37"/>
    <mergeCell ref="B36:C36"/>
    <mergeCell ref="D36:E36"/>
    <mergeCell ref="F36:K36"/>
    <mergeCell ref="L36:P36"/>
    <mergeCell ref="Q36:S36"/>
    <mergeCell ref="T36:U36"/>
    <mergeCell ref="V36:W36"/>
    <mergeCell ref="X36:Y36"/>
    <mergeCell ref="Z36:AA36"/>
    <mergeCell ref="AB38:AC38"/>
    <mergeCell ref="B39:C39"/>
    <mergeCell ref="D39:E39"/>
    <mergeCell ref="F39:K39"/>
    <mergeCell ref="L39:P39"/>
    <mergeCell ref="Q39:S39"/>
    <mergeCell ref="T39:U39"/>
    <mergeCell ref="V39:W39"/>
    <mergeCell ref="X39:Y39"/>
    <mergeCell ref="Z39:AA39"/>
    <mergeCell ref="AB39:AC39"/>
    <mergeCell ref="B38:C38"/>
    <mergeCell ref="D38:E38"/>
    <mergeCell ref="F38:K38"/>
    <mergeCell ref="L38:P38"/>
    <mergeCell ref="Q38:S38"/>
    <mergeCell ref="T38:U38"/>
    <mergeCell ref="V38:W38"/>
    <mergeCell ref="X38:Y38"/>
    <mergeCell ref="Z38:AA38"/>
    <mergeCell ref="AB40:AC40"/>
    <mergeCell ref="B41:C41"/>
    <mergeCell ref="D41:E41"/>
    <mergeCell ref="F41:K41"/>
    <mergeCell ref="L41:P41"/>
    <mergeCell ref="Q41:S41"/>
    <mergeCell ref="T41:U41"/>
    <mergeCell ref="V41:W41"/>
    <mergeCell ref="X41:Y41"/>
    <mergeCell ref="Z41:AA41"/>
    <mergeCell ref="AB41:AC41"/>
    <mergeCell ref="B40:C40"/>
    <mergeCell ref="D40:E40"/>
    <mergeCell ref="F40:K40"/>
    <mergeCell ref="L40:P40"/>
    <mergeCell ref="Q40:S40"/>
    <mergeCell ref="T40:U40"/>
    <mergeCell ref="V40:W40"/>
    <mergeCell ref="X40:Y40"/>
    <mergeCell ref="Z40:AA40"/>
    <mergeCell ref="AB42:AC42"/>
    <mergeCell ref="B43:C43"/>
    <mergeCell ref="D43:E43"/>
    <mergeCell ref="F43:K43"/>
    <mergeCell ref="L43:P43"/>
    <mergeCell ref="Q43:S43"/>
    <mergeCell ref="T43:U43"/>
    <mergeCell ref="V43:W43"/>
    <mergeCell ref="X43:Y43"/>
    <mergeCell ref="Z43:AA43"/>
    <mergeCell ref="AB43:AC43"/>
    <mergeCell ref="B42:C42"/>
    <mergeCell ref="D42:E42"/>
    <mergeCell ref="F42:K42"/>
    <mergeCell ref="L42:P42"/>
    <mergeCell ref="Q42:S42"/>
    <mergeCell ref="T42:U42"/>
    <mergeCell ref="V42:W42"/>
    <mergeCell ref="X42:Y42"/>
    <mergeCell ref="Z42:AA42"/>
    <mergeCell ref="X46:Y46"/>
    <mergeCell ref="Z46:AA46"/>
    <mergeCell ref="AB44:AC44"/>
    <mergeCell ref="B45:C45"/>
    <mergeCell ref="D45:E45"/>
    <mergeCell ref="F45:K45"/>
    <mergeCell ref="L45:P45"/>
    <mergeCell ref="Q45:S45"/>
    <mergeCell ref="T45:U45"/>
    <mergeCell ref="V45:W45"/>
    <mergeCell ref="X45:Y45"/>
    <mergeCell ref="Z45:AA45"/>
    <mergeCell ref="AB45:AC45"/>
    <mergeCell ref="B44:C44"/>
    <mergeCell ref="D44:E44"/>
    <mergeCell ref="F44:K44"/>
    <mergeCell ref="L44:P44"/>
    <mergeCell ref="Q44:S44"/>
    <mergeCell ref="T44:U44"/>
    <mergeCell ref="V44:W44"/>
    <mergeCell ref="X44:Y44"/>
    <mergeCell ref="Z44:AA44"/>
    <mergeCell ref="Q48:S48"/>
    <mergeCell ref="T48:U48"/>
    <mergeCell ref="V48:W48"/>
    <mergeCell ref="X48:Y48"/>
    <mergeCell ref="Z48:AA48"/>
    <mergeCell ref="AB46:AC46"/>
    <mergeCell ref="AB47:AC47"/>
    <mergeCell ref="AB48:AC48"/>
    <mergeCell ref="B47:C47"/>
    <mergeCell ref="D47:E47"/>
    <mergeCell ref="F47:K47"/>
    <mergeCell ref="L47:P47"/>
    <mergeCell ref="Q47:S47"/>
    <mergeCell ref="T47:U47"/>
    <mergeCell ref="V47:W47"/>
    <mergeCell ref="X47:Y47"/>
    <mergeCell ref="Z47:AA47"/>
    <mergeCell ref="B46:C46"/>
    <mergeCell ref="D46:E46"/>
    <mergeCell ref="F46:K46"/>
    <mergeCell ref="L46:P46"/>
    <mergeCell ref="Q46:S46"/>
    <mergeCell ref="T46:U46"/>
    <mergeCell ref="V46:W46"/>
    <mergeCell ref="B48:C48"/>
    <mergeCell ref="AB50:AC50"/>
    <mergeCell ref="V49:W49"/>
    <mergeCell ref="X49:Y49"/>
    <mergeCell ref="Z49:AA49"/>
    <mergeCell ref="AB49:AC49"/>
    <mergeCell ref="B50:C50"/>
    <mergeCell ref="D50:E50"/>
    <mergeCell ref="F50:K50"/>
    <mergeCell ref="L50:P50"/>
    <mergeCell ref="Q50:S50"/>
    <mergeCell ref="T50:U50"/>
    <mergeCell ref="B49:C49"/>
    <mergeCell ref="D49:E49"/>
    <mergeCell ref="F49:K49"/>
    <mergeCell ref="L49:P49"/>
    <mergeCell ref="Q49:S49"/>
    <mergeCell ref="T49:U49"/>
    <mergeCell ref="V50:W50"/>
    <mergeCell ref="X50:Y50"/>
    <mergeCell ref="Z50:AA50"/>
    <mergeCell ref="D48:E48"/>
    <mergeCell ref="F48:K48"/>
    <mergeCell ref="L48:P48"/>
  </mergeCells>
  <phoneticPr fontId="4" type="noConversion"/>
  <dataValidations xWindow="77" yWindow="294" count="9">
    <dataValidation allowBlank="1" showInputMessage="1" showErrorMessage="1" promptTitle="GOLF DAY/ORGANISERS NAME" prompt="Enter the name of the golf day and/or the organiser." sqref="F8:K50" xr:uid="{00000000-0002-0000-0C00-000000000000}"/>
    <dataValidation allowBlank="1" showInputMessage="1" showErrorMessage="1" promptTitle="NOTES" prompt="The space here is for you to type any brief notes you have about this booking." sqref="L8:P50" xr:uid="{00000000-0002-0000-0C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C00-000002000000}">
      <formula1>$AH$55:$AH$58</formula1>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C00-000003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C00-000004000000}">
      <formula1>F$53</formula1>
      <formula2>F$52</formula2>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C00-000005000000}">
      <formula1>0</formula1>
      <formula2>300</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C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C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C00-000008000000}">
      <formula1>0</formula1>
      <formula2>50000</formula2>
    </dataValidation>
  </dataValidations>
  <pageMargins left="0.16" right="0.16" top="0.21" bottom="0.21" header="0.5" footer="0.5"/>
  <colBreaks count="1" manualBreakCount="1">
    <brk id="30" max="1048575" man="1"/>
  </colBreaks>
  <drawing r:id="rId1"/>
  <legacyDrawingHF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102"/>
  <sheetViews>
    <sheetView showRowColHeaders="0" zoomScale="125" workbookViewId="0">
      <pane ySplit="7" topLeftCell="A8" activePane="bottomLeft" state="frozen"/>
      <selection pane="bottomLeft" activeCell="B1" sqref="B1"/>
    </sheetView>
  </sheetViews>
  <sheetFormatPr baseColWidth="10" defaultColWidth="0" defaultRowHeight="11" zeroHeight="1"/>
  <cols>
    <col min="1" max="1" width="0.5" style="9" customWidth="1"/>
    <col min="2" max="29" width="4" style="9" customWidth="1"/>
    <col min="30" max="30" width="0.5" style="9" customWidth="1"/>
    <col min="31" max="34" width="0" style="9" hidden="1" customWidth="1"/>
    <col min="35" max="16384" width="10.6640625" style="9" hidden="1"/>
  </cols>
  <sheetData>
    <row r="1" spans="1:33" ht="11" customHeight="1">
      <c r="A1" s="12"/>
      <c r="G1" s="24"/>
      <c r="H1" s="24"/>
      <c r="I1" s="24"/>
      <c r="J1" s="24"/>
      <c r="K1" s="228" t="s">
        <v>145</v>
      </c>
      <c r="L1" s="228"/>
      <c r="M1" s="228"/>
      <c r="N1" s="228"/>
      <c r="O1" s="228"/>
      <c r="P1" s="228"/>
      <c r="Q1" s="228"/>
      <c r="R1" s="228"/>
      <c r="S1" s="228"/>
      <c r="T1" s="228"/>
      <c r="U1" s="24"/>
      <c r="V1" s="24"/>
      <c r="W1" s="24"/>
      <c r="X1" s="24"/>
      <c r="Y1" s="24"/>
      <c r="Z1" s="24"/>
      <c r="AA1" s="26"/>
      <c r="AB1" s="26"/>
      <c r="AC1" s="11" t="str">
        <f>Dec!AC1</f>
        <v>© Promote Golf 2025 - Version 1.0</v>
      </c>
    </row>
    <row r="2" spans="1:33" ht="11" customHeight="1">
      <c r="A2" s="13"/>
      <c r="G2" s="24"/>
      <c r="H2" s="24"/>
      <c r="I2" s="24"/>
      <c r="J2" s="24"/>
      <c r="K2" s="24"/>
      <c r="L2" s="24"/>
      <c r="M2" s="228" t="str">
        <f>"November "&amp;'Set-Up'!$B$12</f>
        <v xml:space="preserve">November </v>
      </c>
      <c r="N2" s="228"/>
      <c r="O2" s="228"/>
      <c r="P2" s="228"/>
      <c r="Q2" s="228"/>
      <c r="R2" s="228"/>
      <c r="S2" s="24"/>
      <c r="T2" s="24"/>
      <c r="U2" s="24"/>
      <c r="V2" s="24"/>
      <c r="W2" s="24"/>
      <c r="X2" s="24"/>
      <c r="Y2" s="24"/>
      <c r="Z2" s="24"/>
      <c r="AA2" s="280">
        <f ca="1">NOW()</f>
        <v>45933.450954513886</v>
      </c>
      <c r="AB2" s="280"/>
      <c r="AC2" s="280"/>
    </row>
    <row r="3" spans="1:33" ht="11" customHeight="1" thickBot="1">
      <c r="A3" s="13"/>
      <c r="G3" s="25"/>
      <c r="H3" s="25"/>
      <c r="I3" s="25"/>
      <c r="J3" s="25"/>
      <c r="K3" s="25"/>
      <c r="L3" s="229" t="str">
        <f>'Set-Up'!$B$8&amp;Nov!AF4&amp;'Set-Up'!$N$8</f>
        <v/>
      </c>
      <c r="M3" s="229"/>
      <c r="N3" s="229"/>
      <c r="O3" s="229"/>
      <c r="P3" s="229"/>
      <c r="Q3" s="229"/>
      <c r="R3" s="229"/>
      <c r="S3" s="229"/>
      <c r="T3" s="25"/>
      <c r="U3" s="25"/>
      <c r="V3" s="25"/>
      <c r="W3" s="25"/>
      <c r="X3" s="25"/>
      <c r="Y3" s="25"/>
      <c r="Z3" s="25"/>
      <c r="AC3" s="16" t="str">
        <f>"DATA AUDIT RESULT - "&amp;V99</f>
        <v>DATA AUDIT RESULT - PASS</v>
      </c>
    </row>
    <row r="4" spans="1:33" ht="11" customHeight="1">
      <c r="A4" s="15"/>
      <c r="B4" s="207" t="s">
        <v>137</v>
      </c>
      <c r="C4" s="208"/>
      <c r="D4" s="213" t="s">
        <v>139</v>
      </c>
      <c r="E4" s="208"/>
      <c r="F4" s="217" t="s">
        <v>138</v>
      </c>
      <c r="G4" s="217"/>
      <c r="H4" s="217"/>
      <c r="I4" s="217"/>
      <c r="J4" s="217"/>
      <c r="K4" s="218"/>
      <c r="L4" s="233" t="s">
        <v>136</v>
      </c>
      <c r="M4" s="234"/>
      <c r="N4" s="234"/>
      <c r="O4" s="234"/>
      <c r="P4" s="235"/>
      <c r="Q4" s="213" t="s">
        <v>73</v>
      </c>
      <c r="R4" s="213"/>
      <c r="S4" s="242"/>
      <c r="T4" s="213" t="s">
        <v>140</v>
      </c>
      <c r="U4" s="208"/>
      <c r="V4" s="213" t="s">
        <v>67</v>
      </c>
      <c r="W4" s="208"/>
      <c r="X4" s="213" t="s">
        <v>0</v>
      </c>
      <c r="Y4" s="208"/>
      <c r="Z4" s="213" t="s">
        <v>11</v>
      </c>
      <c r="AA4" s="208"/>
      <c r="AB4" s="213" t="s">
        <v>74</v>
      </c>
      <c r="AC4" s="242"/>
      <c r="AE4" s="8"/>
      <c r="AF4" s="8" t="str">
        <f>IF('Set-Up'!$N$8="",""," - ")</f>
        <v/>
      </c>
      <c r="AG4" s="8"/>
    </row>
    <row r="5" spans="1:33" ht="11" customHeight="1">
      <c r="A5" s="15"/>
      <c r="B5" s="209"/>
      <c r="C5" s="210"/>
      <c r="D5" s="214"/>
      <c r="E5" s="210"/>
      <c r="F5" s="219"/>
      <c r="G5" s="219"/>
      <c r="H5" s="219"/>
      <c r="I5" s="219"/>
      <c r="J5" s="219"/>
      <c r="K5" s="220"/>
      <c r="L5" s="236"/>
      <c r="M5" s="237"/>
      <c r="N5" s="237"/>
      <c r="O5" s="237"/>
      <c r="P5" s="238"/>
      <c r="Q5" s="214"/>
      <c r="R5" s="214"/>
      <c r="S5" s="243"/>
      <c r="T5" s="214"/>
      <c r="U5" s="210"/>
      <c r="V5" s="214"/>
      <c r="W5" s="210"/>
      <c r="X5" s="214"/>
      <c r="Y5" s="210"/>
      <c r="Z5" s="214"/>
      <c r="AA5" s="210"/>
      <c r="AB5" s="214"/>
      <c r="AC5" s="243"/>
      <c r="AE5" s="8"/>
      <c r="AF5" s="8"/>
      <c r="AG5" s="8"/>
    </row>
    <row r="6" spans="1:33">
      <c r="A6" s="15"/>
      <c r="B6" s="209"/>
      <c r="C6" s="210"/>
      <c r="D6" s="214"/>
      <c r="E6" s="210"/>
      <c r="F6" s="219"/>
      <c r="G6" s="219"/>
      <c r="H6" s="219"/>
      <c r="I6" s="219"/>
      <c r="J6" s="219"/>
      <c r="K6" s="220"/>
      <c r="L6" s="236"/>
      <c r="M6" s="237"/>
      <c r="N6" s="237"/>
      <c r="O6" s="237"/>
      <c r="P6" s="238"/>
      <c r="Q6" s="214"/>
      <c r="R6" s="214"/>
      <c r="S6" s="243"/>
      <c r="T6" s="214"/>
      <c r="U6" s="210"/>
      <c r="V6" s="214"/>
      <c r="W6" s="210"/>
      <c r="X6" s="214"/>
      <c r="Y6" s="210"/>
      <c r="Z6" s="214"/>
      <c r="AA6" s="210"/>
      <c r="AB6" s="214"/>
      <c r="AC6" s="243"/>
      <c r="AE6" s="8"/>
      <c r="AF6" s="8"/>
      <c r="AG6" s="8"/>
    </row>
    <row r="7" spans="1:33" ht="11" customHeight="1" thickBot="1">
      <c r="A7" s="15"/>
      <c r="B7" s="211"/>
      <c r="C7" s="212"/>
      <c r="D7" s="215"/>
      <c r="E7" s="212"/>
      <c r="F7" s="221"/>
      <c r="G7" s="221"/>
      <c r="H7" s="221"/>
      <c r="I7" s="221"/>
      <c r="J7" s="221"/>
      <c r="K7" s="222"/>
      <c r="L7" s="239"/>
      <c r="M7" s="240"/>
      <c r="N7" s="240"/>
      <c r="O7" s="240"/>
      <c r="P7" s="241"/>
      <c r="Q7" s="215"/>
      <c r="R7" s="215"/>
      <c r="S7" s="244"/>
      <c r="T7" s="215"/>
      <c r="U7" s="212"/>
      <c r="V7" s="215"/>
      <c r="W7" s="212"/>
      <c r="X7" s="215"/>
      <c r="Y7" s="212"/>
      <c r="Z7" s="215"/>
      <c r="AA7" s="212"/>
      <c r="AB7" s="215"/>
      <c r="AC7" s="244"/>
      <c r="AE7" s="8"/>
      <c r="AF7" s="8"/>
      <c r="AG7" s="8"/>
    </row>
    <row r="8" spans="1:33">
      <c r="A8" s="15"/>
      <c r="B8" s="277"/>
      <c r="C8" s="264"/>
      <c r="D8" s="265"/>
      <c r="E8" s="266"/>
      <c r="F8" s="216"/>
      <c r="G8" s="216"/>
      <c r="H8" s="216"/>
      <c r="I8" s="216"/>
      <c r="J8" s="216"/>
      <c r="K8" s="216"/>
      <c r="L8" s="230"/>
      <c r="M8" s="216"/>
      <c r="N8" s="216"/>
      <c r="O8" s="216"/>
      <c r="P8" s="216"/>
      <c r="Q8" s="257"/>
      <c r="R8" s="203"/>
      <c r="S8" s="224"/>
      <c r="T8" s="203"/>
      <c r="U8" s="204"/>
      <c r="V8" s="205"/>
      <c r="W8" s="206"/>
      <c r="X8" s="205"/>
      <c r="Y8" s="206"/>
      <c r="Z8" s="205"/>
      <c r="AA8" s="206"/>
      <c r="AB8" s="274" t="str">
        <f>IF((V8+X8+Z8)&gt;0.1,(V8+X8+Z8),"")</f>
        <v/>
      </c>
      <c r="AC8" s="275"/>
      <c r="AE8" s="8"/>
      <c r="AF8" s="8"/>
      <c r="AG8" s="8"/>
    </row>
    <row r="9" spans="1:33">
      <c r="A9" s="15"/>
      <c r="B9" s="199"/>
      <c r="C9" s="256"/>
      <c r="D9" s="201"/>
      <c r="E9" s="202"/>
      <c r="F9" s="216"/>
      <c r="G9" s="216"/>
      <c r="H9" s="216"/>
      <c r="I9" s="216"/>
      <c r="J9" s="216"/>
      <c r="K9" s="216"/>
      <c r="L9" s="230"/>
      <c r="M9" s="216"/>
      <c r="N9" s="216"/>
      <c r="O9" s="216"/>
      <c r="P9" s="216"/>
      <c r="Q9" s="257"/>
      <c r="R9" s="203"/>
      <c r="S9" s="224"/>
      <c r="T9" s="203"/>
      <c r="U9" s="204"/>
      <c r="V9" s="205"/>
      <c r="W9" s="206"/>
      <c r="X9" s="205"/>
      <c r="Y9" s="206"/>
      <c r="Z9" s="205"/>
      <c r="AA9" s="206"/>
      <c r="AB9" s="245" t="str">
        <f t="shared" ref="AB9:AB50" si="0">IF((V9+X9+Z9)&gt;0.1,(V9+X9+Z9),"")</f>
        <v/>
      </c>
      <c r="AC9" s="246"/>
      <c r="AE9" s="8"/>
      <c r="AF9" s="8"/>
      <c r="AG9" s="8"/>
    </row>
    <row r="10" spans="1:33">
      <c r="A10" s="15"/>
      <c r="B10" s="199"/>
      <c r="C10" s="256"/>
      <c r="D10" s="201"/>
      <c r="E10" s="202"/>
      <c r="F10" s="216"/>
      <c r="G10" s="216"/>
      <c r="H10" s="216"/>
      <c r="I10" s="216"/>
      <c r="J10" s="216"/>
      <c r="K10" s="216"/>
      <c r="L10" s="230"/>
      <c r="M10" s="216"/>
      <c r="N10" s="216"/>
      <c r="O10" s="216"/>
      <c r="P10" s="216"/>
      <c r="Q10" s="257"/>
      <c r="R10" s="203"/>
      <c r="S10" s="224"/>
      <c r="T10" s="203"/>
      <c r="U10" s="204"/>
      <c r="V10" s="205"/>
      <c r="W10" s="206"/>
      <c r="X10" s="205"/>
      <c r="Y10" s="206"/>
      <c r="Z10" s="205"/>
      <c r="AA10" s="206"/>
      <c r="AB10" s="245" t="str">
        <f t="shared" si="0"/>
        <v/>
      </c>
      <c r="AC10" s="246"/>
      <c r="AE10" s="8"/>
      <c r="AF10" s="8"/>
      <c r="AG10" s="8"/>
    </row>
    <row r="11" spans="1:33">
      <c r="A11" s="15"/>
      <c r="B11" s="199"/>
      <c r="C11" s="256"/>
      <c r="D11" s="201"/>
      <c r="E11" s="202"/>
      <c r="F11" s="216"/>
      <c r="G11" s="216"/>
      <c r="H11" s="216"/>
      <c r="I11" s="216"/>
      <c r="J11" s="216"/>
      <c r="K11" s="216"/>
      <c r="L11" s="230"/>
      <c r="M11" s="216"/>
      <c r="N11" s="216"/>
      <c r="O11" s="216"/>
      <c r="P11" s="216"/>
      <c r="Q11" s="257"/>
      <c r="R11" s="203"/>
      <c r="S11" s="224"/>
      <c r="T11" s="203"/>
      <c r="U11" s="204"/>
      <c r="V11" s="205"/>
      <c r="W11" s="206"/>
      <c r="X11" s="205"/>
      <c r="Y11" s="206"/>
      <c r="Z11" s="205"/>
      <c r="AA11" s="206"/>
      <c r="AB11" s="245" t="str">
        <f t="shared" si="0"/>
        <v/>
      </c>
      <c r="AC11" s="246"/>
      <c r="AE11" s="8"/>
      <c r="AF11" s="8"/>
      <c r="AG11" s="8"/>
    </row>
    <row r="12" spans="1:33">
      <c r="A12" s="15"/>
      <c r="B12" s="199"/>
      <c r="C12" s="256"/>
      <c r="D12" s="201"/>
      <c r="E12" s="202"/>
      <c r="F12" s="216"/>
      <c r="G12" s="216"/>
      <c r="H12" s="216"/>
      <c r="I12" s="216"/>
      <c r="J12" s="216"/>
      <c r="K12" s="216"/>
      <c r="L12" s="230"/>
      <c r="M12" s="216"/>
      <c r="N12" s="216"/>
      <c r="O12" s="216"/>
      <c r="P12" s="216"/>
      <c r="Q12" s="257"/>
      <c r="R12" s="203"/>
      <c r="S12" s="224"/>
      <c r="T12" s="203"/>
      <c r="U12" s="204"/>
      <c r="V12" s="205"/>
      <c r="W12" s="206"/>
      <c r="X12" s="205"/>
      <c r="Y12" s="206"/>
      <c r="Z12" s="205"/>
      <c r="AA12" s="206"/>
      <c r="AB12" s="245" t="str">
        <f t="shared" si="0"/>
        <v/>
      </c>
      <c r="AC12" s="246"/>
      <c r="AE12" s="8"/>
      <c r="AF12" s="8"/>
      <c r="AG12" s="8"/>
    </row>
    <row r="13" spans="1:33">
      <c r="A13" s="15"/>
      <c r="B13" s="199"/>
      <c r="C13" s="256"/>
      <c r="D13" s="201"/>
      <c r="E13" s="202"/>
      <c r="F13" s="216"/>
      <c r="G13" s="216"/>
      <c r="H13" s="216"/>
      <c r="I13" s="216"/>
      <c r="J13" s="216"/>
      <c r="K13" s="216"/>
      <c r="L13" s="230"/>
      <c r="M13" s="216"/>
      <c r="N13" s="216"/>
      <c r="O13" s="216"/>
      <c r="P13" s="216"/>
      <c r="Q13" s="257"/>
      <c r="R13" s="203"/>
      <c r="S13" s="224"/>
      <c r="T13" s="203"/>
      <c r="U13" s="204"/>
      <c r="V13" s="205"/>
      <c r="W13" s="206"/>
      <c r="X13" s="205"/>
      <c r="Y13" s="206"/>
      <c r="Z13" s="205"/>
      <c r="AA13" s="206"/>
      <c r="AB13" s="245" t="str">
        <f t="shared" si="0"/>
        <v/>
      </c>
      <c r="AC13" s="246"/>
      <c r="AE13" s="8"/>
      <c r="AF13" s="8"/>
      <c r="AG13" s="8"/>
    </row>
    <row r="14" spans="1:33">
      <c r="A14" s="15"/>
      <c r="B14" s="199"/>
      <c r="C14" s="256"/>
      <c r="D14" s="201"/>
      <c r="E14" s="202"/>
      <c r="F14" s="216"/>
      <c r="G14" s="216"/>
      <c r="H14" s="216"/>
      <c r="I14" s="216"/>
      <c r="J14" s="216"/>
      <c r="K14" s="216"/>
      <c r="L14" s="230"/>
      <c r="M14" s="216"/>
      <c r="N14" s="216"/>
      <c r="O14" s="216"/>
      <c r="P14" s="216"/>
      <c r="Q14" s="257"/>
      <c r="R14" s="203"/>
      <c r="S14" s="224"/>
      <c r="T14" s="203"/>
      <c r="U14" s="204"/>
      <c r="V14" s="205"/>
      <c r="W14" s="206"/>
      <c r="X14" s="205"/>
      <c r="Y14" s="206"/>
      <c r="Z14" s="205"/>
      <c r="AA14" s="206"/>
      <c r="AB14" s="245" t="str">
        <f t="shared" si="0"/>
        <v/>
      </c>
      <c r="AC14" s="246"/>
      <c r="AE14" s="8"/>
      <c r="AF14" s="8"/>
      <c r="AG14" s="8"/>
    </row>
    <row r="15" spans="1:33">
      <c r="A15" s="15"/>
      <c r="B15" s="199"/>
      <c r="C15" s="256"/>
      <c r="D15" s="201"/>
      <c r="E15" s="202"/>
      <c r="F15" s="216"/>
      <c r="G15" s="216"/>
      <c r="H15" s="216"/>
      <c r="I15" s="216"/>
      <c r="J15" s="216"/>
      <c r="K15" s="216"/>
      <c r="L15" s="230"/>
      <c r="M15" s="216"/>
      <c r="N15" s="216"/>
      <c r="O15" s="216"/>
      <c r="P15" s="216"/>
      <c r="Q15" s="257"/>
      <c r="R15" s="203"/>
      <c r="S15" s="224"/>
      <c r="T15" s="203"/>
      <c r="U15" s="204"/>
      <c r="V15" s="205"/>
      <c r="W15" s="206"/>
      <c r="X15" s="205"/>
      <c r="Y15" s="206"/>
      <c r="Z15" s="205"/>
      <c r="AA15" s="206"/>
      <c r="AB15" s="245" t="str">
        <f t="shared" si="0"/>
        <v/>
      </c>
      <c r="AC15" s="246"/>
      <c r="AE15" s="8"/>
      <c r="AF15" s="8"/>
      <c r="AG15" s="8"/>
    </row>
    <row r="16" spans="1:33">
      <c r="A16" s="15"/>
      <c r="B16" s="199"/>
      <c r="C16" s="256"/>
      <c r="D16" s="201"/>
      <c r="E16" s="202"/>
      <c r="F16" s="216"/>
      <c r="G16" s="216"/>
      <c r="H16" s="216"/>
      <c r="I16" s="216"/>
      <c r="J16" s="216"/>
      <c r="K16" s="216"/>
      <c r="L16" s="230"/>
      <c r="M16" s="216"/>
      <c r="N16" s="216"/>
      <c r="O16" s="216"/>
      <c r="P16" s="216"/>
      <c r="Q16" s="257"/>
      <c r="R16" s="203"/>
      <c r="S16" s="224"/>
      <c r="T16" s="203"/>
      <c r="U16" s="204"/>
      <c r="V16" s="205"/>
      <c r="W16" s="206"/>
      <c r="X16" s="205"/>
      <c r="Y16" s="206"/>
      <c r="Z16" s="205"/>
      <c r="AA16" s="206"/>
      <c r="AB16" s="245" t="str">
        <f t="shared" si="0"/>
        <v/>
      </c>
      <c r="AC16" s="246"/>
      <c r="AE16" s="8"/>
      <c r="AF16" s="8"/>
      <c r="AG16" s="8"/>
    </row>
    <row r="17" spans="1:33">
      <c r="A17" s="15"/>
      <c r="B17" s="199"/>
      <c r="C17" s="256"/>
      <c r="D17" s="201"/>
      <c r="E17" s="202"/>
      <c r="F17" s="216"/>
      <c r="G17" s="216"/>
      <c r="H17" s="216"/>
      <c r="I17" s="216"/>
      <c r="J17" s="216"/>
      <c r="K17" s="216"/>
      <c r="L17" s="230"/>
      <c r="M17" s="216"/>
      <c r="N17" s="216"/>
      <c r="O17" s="216"/>
      <c r="P17" s="216"/>
      <c r="Q17" s="257"/>
      <c r="R17" s="203"/>
      <c r="S17" s="224"/>
      <c r="T17" s="203"/>
      <c r="U17" s="204"/>
      <c r="V17" s="205"/>
      <c r="W17" s="206"/>
      <c r="X17" s="205"/>
      <c r="Y17" s="206"/>
      <c r="Z17" s="205"/>
      <c r="AA17" s="206"/>
      <c r="AB17" s="245" t="str">
        <f t="shared" si="0"/>
        <v/>
      </c>
      <c r="AC17" s="246"/>
      <c r="AE17" s="8"/>
      <c r="AF17" s="8"/>
      <c r="AG17" s="8"/>
    </row>
    <row r="18" spans="1:33">
      <c r="A18" s="15"/>
      <c r="B18" s="199"/>
      <c r="C18" s="256"/>
      <c r="D18" s="201"/>
      <c r="E18" s="202"/>
      <c r="F18" s="216"/>
      <c r="G18" s="216"/>
      <c r="H18" s="216"/>
      <c r="I18" s="216"/>
      <c r="J18" s="216"/>
      <c r="K18" s="216"/>
      <c r="L18" s="230"/>
      <c r="M18" s="216"/>
      <c r="N18" s="216"/>
      <c r="O18" s="216"/>
      <c r="P18" s="216"/>
      <c r="Q18" s="257"/>
      <c r="R18" s="203"/>
      <c r="S18" s="224"/>
      <c r="T18" s="203"/>
      <c r="U18" s="204"/>
      <c r="V18" s="205"/>
      <c r="W18" s="206"/>
      <c r="X18" s="205"/>
      <c r="Y18" s="206"/>
      <c r="Z18" s="205"/>
      <c r="AA18" s="206"/>
      <c r="AB18" s="245" t="str">
        <f t="shared" si="0"/>
        <v/>
      </c>
      <c r="AC18" s="246"/>
      <c r="AE18" s="8"/>
      <c r="AF18" s="8"/>
      <c r="AG18" s="8"/>
    </row>
    <row r="19" spans="1:33">
      <c r="A19" s="15"/>
      <c r="B19" s="199"/>
      <c r="C19" s="256"/>
      <c r="D19" s="201"/>
      <c r="E19" s="202"/>
      <c r="F19" s="216"/>
      <c r="G19" s="216"/>
      <c r="H19" s="216"/>
      <c r="I19" s="216"/>
      <c r="J19" s="216"/>
      <c r="K19" s="216"/>
      <c r="L19" s="230"/>
      <c r="M19" s="216"/>
      <c r="N19" s="216"/>
      <c r="O19" s="216"/>
      <c r="P19" s="216"/>
      <c r="Q19" s="257"/>
      <c r="R19" s="203"/>
      <c r="S19" s="224"/>
      <c r="T19" s="203"/>
      <c r="U19" s="204"/>
      <c r="V19" s="205"/>
      <c r="W19" s="206"/>
      <c r="X19" s="205"/>
      <c r="Y19" s="206"/>
      <c r="Z19" s="205"/>
      <c r="AA19" s="206"/>
      <c r="AB19" s="245" t="str">
        <f t="shared" si="0"/>
        <v/>
      </c>
      <c r="AC19" s="246"/>
      <c r="AE19" s="8"/>
      <c r="AF19" s="8"/>
      <c r="AG19" s="8"/>
    </row>
    <row r="20" spans="1:33">
      <c r="A20" s="15"/>
      <c r="B20" s="199"/>
      <c r="C20" s="256"/>
      <c r="D20" s="201"/>
      <c r="E20" s="202"/>
      <c r="F20" s="216"/>
      <c r="G20" s="216"/>
      <c r="H20" s="216"/>
      <c r="I20" s="216"/>
      <c r="J20" s="216"/>
      <c r="K20" s="216"/>
      <c r="L20" s="230"/>
      <c r="M20" s="216"/>
      <c r="N20" s="216"/>
      <c r="O20" s="216"/>
      <c r="P20" s="216"/>
      <c r="Q20" s="257"/>
      <c r="R20" s="203"/>
      <c r="S20" s="224"/>
      <c r="T20" s="203"/>
      <c r="U20" s="204"/>
      <c r="V20" s="205"/>
      <c r="W20" s="206"/>
      <c r="X20" s="205"/>
      <c r="Y20" s="206"/>
      <c r="Z20" s="205"/>
      <c r="AA20" s="206"/>
      <c r="AB20" s="245" t="str">
        <f t="shared" si="0"/>
        <v/>
      </c>
      <c r="AC20" s="246"/>
      <c r="AE20" s="8"/>
      <c r="AF20" s="8"/>
      <c r="AG20" s="8"/>
    </row>
    <row r="21" spans="1:33">
      <c r="A21" s="15"/>
      <c r="B21" s="199"/>
      <c r="C21" s="256"/>
      <c r="D21" s="201"/>
      <c r="E21" s="202"/>
      <c r="F21" s="216"/>
      <c r="G21" s="216"/>
      <c r="H21" s="216"/>
      <c r="I21" s="216"/>
      <c r="J21" s="216"/>
      <c r="K21" s="216"/>
      <c r="L21" s="230"/>
      <c r="M21" s="216"/>
      <c r="N21" s="216"/>
      <c r="O21" s="216"/>
      <c r="P21" s="216"/>
      <c r="Q21" s="257"/>
      <c r="R21" s="203"/>
      <c r="S21" s="224"/>
      <c r="T21" s="203"/>
      <c r="U21" s="204"/>
      <c r="V21" s="205"/>
      <c r="W21" s="206"/>
      <c r="X21" s="205"/>
      <c r="Y21" s="206"/>
      <c r="Z21" s="205"/>
      <c r="AA21" s="206"/>
      <c r="AB21" s="245" t="str">
        <f t="shared" si="0"/>
        <v/>
      </c>
      <c r="AC21" s="246"/>
      <c r="AE21" s="8"/>
      <c r="AF21" s="8"/>
      <c r="AG21" s="8"/>
    </row>
    <row r="22" spans="1:33">
      <c r="A22" s="15"/>
      <c r="B22" s="199"/>
      <c r="C22" s="256"/>
      <c r="D22" s="201"/>
      <c r="E22" s="202"/>
      <c r="F22" s="216"/>
      <c r="G22" s="216"/>
      <c r="H22" s="216"/>
      <c r="I22" s="216"/>
      <c r="J22" s="216"/>
      <c r="K22" s="216"/>
      <c r="L22" s="230"/>
      <c r="M22" s="216"/>
      <c r="N22" s="216"/>
      <c r="O22" s="216"/>
      <c r="P22" s="216"/>
      <c r="Q22" s="257"/>
      <c r="R22" s="203"/>
      <c r="S22" s="224"/>
      <c r="T22" s="203"/>
      <c r="U22" s="204"/>
      <c r="V22" s="205"/>
      <c r="W22" s="206"/>
      <c r="X22" s="205"/>
      <c r="Y22" s="206"/>
      <c r="Z22" s="205"/>
      <c r="AA22" s="206"/>
      <c r="AB22" s="245" t="str">
        <f t="shared" si="0"/>
        <v/>
      </c>
      <c r="AC22" s="246"/>
      <c r="AE22" s="8"/>
      <c r="AF22" s="8"/>
      <c r="AG22" s="8"/>
    </row>
    <row r="23" spans="1:33">
      <c r="A23" s="15"/>
      <c r="B23" s="199"/>
      <c r="C23" s="256"/>
      <c r="D23" s="201"/>
      <c r="E23" s="202"/>
      <c r="F23" s="216"/>
      <c r="G23" s="216"/>
      <c r="H23" s="216"/>
      <c r="I23" s="216"/>
      <c r="J23" s="216"/>
      <c r="K23" s="216"/>
      <c r="L23" s="230"/>
      <c r="M23" s="216"/>
      <c r="N23" s="216"/>
      <c r="O23" s="216"/>
      <c r="P23" s="216"/>
      <c r="Q23" s="257"/>
      <c r="R23" s="203"/>
      <c r="S23" s="224"/>
      <c r="T23" s="203"/>
      <c r="U23" s="204"/>
      <c r="V23" s="205"/>
      <c r="W23" s="206"/>
      <c r="X23" s="205"/>
      <c r="Y23" s="206"/>
      <c r="Z23" s="205"/>
      <c r="AA23" s="206"/>
      <c r="AB23" s="245" t="str">
        <f t="shared" si="0"/>
        <v/>
      </c>
      <c r="AC23" s="246"/>
      <c r="AE23" s="8"/>
      <c r="AF23" s="8"/>
      <c r="AG23" s="8"/>
    </row>
    <row r="24" spans="1:33">
      <c r="A24" s="15"/>
      <c r="B24" s="199"/>
      <c r="C24" s="256"/>
      <c r="D24" s="201"/>
      <c r="E24" s="202"/>
      <c r="F24" s="216"/>
      <c r="G24" s="216"/>
      <c r="H24" s="216"/>
      <c r="I24" s="216"/>
      <c r="J24" s="216"/>
      <c r="K24" s="216"/>
      <c r="L24" s="230"/>
      <c r="M24" s="216"/>
      <c r="N24" s="216"/>
      <c r="O24" s="216"/>
      <c r="P24" s="216"/>
      <c r="Q24" s="257"/>
      <c r="R24" s="203"/>
      <c r="S24" s="224"/>
      <c r="T24" s="203"/>
      <c r="U24" s="204"/>
      <c r="V24" s="205"/>
      <c r="W24" s="206"/>
      <c r="X24" s="205"/>
      <c r="Y24" s="206"/>
      <c r="Z24" s="205"/>
      <c r="AA24" s="206"/>
      <c r="AB24" s="245" t="str">
        <f t="shared" si="0"/>
        <v/>
      </c>
      <c r="AC24" s="246"/>
      <c r="AE24" s="8"/>
      <c r="AF24" s="8"/>
      <c r="AG24" s="8"/>
    </row>
    <row r="25" spans="1:33">
      <c r="A25" s="15"/>
      <c r="B25" s="199"/>
      <c r="C25" s="256"/>
      <c r="D25" s="201"/>
      <c r="E25" s="202"/>
      <c r="F25" s="216"/>
      <c r="G25" s="216"/>
      <c r="H25" s="216"/>
      <c r="I25" s="216"/>
      <c r="J25" s="216"/>
      <c r="K25" s="216"/>
      <c r="L25" s="230"/>
      <c r="M25" s="216"/>
      <c r="N25" s="216"/>
      <c r="O25" s="216"/>
      <c r="P25" s="216"/>
      <c r="Q25" s="257"/>
      <c r="R25" s="203"/>
      <c r="S25" s="224"/>
      <c r="T25" s="203"/>
      <c r="U25" s="204"/>
      <c r="V25" s="205"/>
      <c r="W25" s="206"/>
      <c r="X25" s="205"/>
      <c r="Y25" s="206"/>
      <c r="Z25" s="205"/>
      <c r="AA25" s="206"/>
      <c r="AB25" s="245" t="str">
        <f t="shared" si="0"/>
        <v/>
      </c>
      <c r="AC25" s="246"/>
      <c r="AE25" s="8"/>
      <c r="AF25" s="8"/>
      <c r="AG25" s="8"/>
    </row>
    <row r="26" spans="1:33">
      <c r="A26" s="15"/>
      <c r="B26" s="199"/>
      <c r="C26" s="256"/>
      <c r="D26" s="201"/>
      <c r="E26" s="202"/>
      <c r="F26" s="216"/>
      <c r="G26" s="216"/>
      <c r="H26" s="216"/>
      <c r="I26" s="216"/>
      <c r="J26" s="216"/>
      <c r="K26" s="216"/>
      <c r="L26" s="230"/>
      <c r="M26" s="216"/>
      <c r="N26" s="216"/>
      <c r="O26" s="216"/>
      <c r="P26" s="216"/>
      <c r="Q26" s="257"/>
      <c r="R26" s="203"/>
      <c r="S26" s="224"/>
      <c r="T26" s="203"/>
      <c r="U26" s="204"/>
      <c r="V26" s="205"/>
      <c r="W26" s="206"/>
      <c r="X26" s="205"/>
      <c r="Y26" s="206"/>
      <c r="Z26" s="205"/>
      <c r="AA26" s="206"/>
      <c r="AB26" s="245" t="str">
        <f t="shared" si="0"/>
        <v/>
      </c>
      <c r="AC26" s="246"/>
      <c r="AE26" s="8"/>
      <c r="AF26" s="8"/>
      <c r="AG26" s="8"/>
    </row>
    <row r="27" spans="1:33">
      <c r="A27" s="15"/>
      <c r="B27" s="199"/>
      <c r="C27" s="256"/>
      <c r="D27" s="201"/>
      <c r="E27" s="202"/>
      <c r="F27" s="216"/>
      <c r="G27" s="216"/>
      <c r="H27" s="216"/>
      <c r="I27" s="216"/>
      <c r="J27" s="216"/>
      <c r="K27" s="216"/>
      <c r="L27" s="230"/>
      <c r="M27" s="216"/>
      <c r="N27" s="216"/>
      <c r="O27" s="216"/>
      <c r="P27" s="216"/>
      <c r="Q27" s="257"/>
      <c r="R27" s="203"/>
      <c r="S27" s="224"/>
      <c r="T27" s="203"/>
      <c r="U27" s="204"/>
      <c r="V27" s="205"/>
      <c r="W27" s="206"/>
      <c r="X27" s="205"/>
      <c r="Y27" s="206"/>
      <c r="Z27" s="205"/>
      <c r="AA27" s="206"/>
      <c r="AB27" s="245" t="str">
        <f t="shared" si="0"/>
        <v/>
      </c>
      <c r="AC27" s="246"/>
      <c r="AE27" s="8"/>
      <c r="AF27" s="8"/>
      <c r="AG27" s="8"/>
    </row>
    <row r="28" spans="1:33">
      <c r="A28" s="15"/>
      <c r="B28" s="199"/>
      <c r="C28" s="256"/>
      <c r="D28" s="201"/>
      <c r="E28" s="202"/>
      <c r="F28" s="216"/>
      <c r="G28" s="216"/>
      <c r="H28" s="216"/>
      <c r="I28" s="216"/>
      <c r="J28" s="216"/>
      <c r="K28" s="216"/>
      <c r="L28" s="230"/>
      <c r="M28" s="216"/>
      <c r="N28" s="216"/>
      <c r="O28" s="216"/>
      <c r="P28" s="216"/>
      <c r="Q28" s="257"/>
      <c r="R28" s="203"/>
      <c r="S28" s="224"/>
      <c r="T28" s="203"/>
      <c r="U28" s="204"/>
      <c r="V28" s="205"/>
      <c r="W28" s="206"/>
      <c r="X28" s="205"/>
      <c r="Y28" s="206"/>
      <c r="Z28" s="205"/>
      <c r="AA28" s="206"/>
      <c r="AB28" s="245" t="str">
        <f t="shared" si="0"/>
        <v/>
      </c>
      <c r="AC28" s="246"/>
      <c r="AE28" s="8"/>
      <c r="AF28" s="8"/>
      <c r="AG28" s="8"/>
    </row>
    <row r="29" spans="1:33">
      <c r="A29" s="15"/>
      <c r="B29" s="199"/>
      <c r="C29" s="256"/>
      <c r="D29" s="201"/>
      <c r="E29" s="202"/>
      <c r="F29" s="216"/>
      <c r="G29" s="216"/>
      <c r="H29" s="216"/>
      <c r="I29" s="216"/>
      <c r="J29" s="216"/>
      <c r="K29" s="216"/>
      <c r="L29" s="230"/>
      <c r="M29" s="216"/>
      <c r="N29" s="216"/>
      <c r="O29" s="216"/>
      <c r="P29" s="216"/>
      <c r="Q29" s="257"/>
      <c r="R29" s="203"/>
      <c r="S29" s="224"/>
      <c r="T29" s="203"/>
      <c r="U29" s="204"/>
      <c r="V29" s="205"/>
      <c r="W29" s="206"/>
      <c r="X29" s="205"/>
      <c r="Y29" s="206"/>
      <c r="Z29" s="205"/>
      <c r="AA29" s="206"/>
      <c r="AB29" s="245" t="str">
        <f t="shared" si="0"/>
        <v/>
      </c>
      <c r="AC29" s="246"/>
      <c r="AE29" s="8"/>
      <c r="AF29" s="8"/>
      <c r="AG29" s="8"/>
    </row>
    <row r="30" spans="1:33">
      <c r="A30" s="15"/>
      <c r="B30" s="199"/>
      <c r="C30" s="256"/>
      <c r="D30" s="201"/>
      <c r="E30" s="202"/>
      <c r="F30" s="216"/>
      <c r="G30" s="216"/>
      <c r="H30" s="216"/>
      <c r="I30" s="216"/>
      <c r="J30" s="216"/>
      <c r="K30" s="216"/>
      <c r="L30" s="230"/>
      <c r="M30" s="216"/>
      <c r="N30" s="216"/>
      <c r="O30" s="216"/>
      <c r="P30" s="216"/>
      <c r="Q30" s="257"/>
      <c r="R30" s="203"/>
      <c r="S30" s="224"/>
      <c r="T30" s="203"/>
      <c r="U30" s="204"/>
      <c r="V30" s="205"/>
      <c r="W30" s="206"/>
      <c r="X30" s="205"/>
      <c r="Y30" s="206"/>
      <c r="Z30" s="205"/>
      <c r="AA30" s="206"/>
      <c r="AB30" s="245" t="str">
        <f t="shared" si="0"/>
        <v/>
      </c>
      <c r="AC30" s="246"/>
      <c r="AE30" s="8"/>
      <c r="AF30" s="8"/>
      <c r="AG30" s="8"/>
    </row>
    <row r="31" spans="1:33">
      <c r="A31" s="15"/>
      <c r="B31" s="199"/>
      <c r="C31" s="256"/>
      <c r="D31" s="201"/>
      <c r="E31" s="202"/>
      <c r="F31" s="216"/>
      <c r="G31" s="216"/>
      <c r="H31" s="216"/>
      <c r="I31" s="216"/>
      <c r="J31" s="216"/>
      <c r="K31" s="216"/>
      <c r="L31" s="230"/>
      <c r="M31" s="216"/>
      <c r="N31" s="216"/>
      <c r="O31" s="216"/>
      <c r="P31" s="216"/>
      <c r="Q31" s="257"/>
      <c r="R31" s="203"/>
      <c r="S31" s="224"/>
      <c r="T31" s="203"/>
      <c r="U31" s="204"/>
      <c r="V31" s="205"/>
      <c r="W31" s="206"/>
      <c r="X31" s="205"/>
      <c r="Y31" s="206"/>
      <c r="Z31" s="205"/>
      <c r="AA31" s="206"/>
      <c r="AB31" s="245" t="str">
        <f t="shared" si="0"/>
        <v/>
      </c>
      <c r="AC31" s="246"/>
      <c r="AE31" s="8"/>
      <c r="AF31" s="8"/>
      <c r="AG31" s="8"/>
    </row>
    <row r="32" spans="1:33">
      <c r="A32" s="15"/>
      <c r="B32" s="199"/>
      <c r="C32" s="256"/>
      <c r="D32" s="201"/>
      <c r="E32" s="202"/>
      <c r="F32" s="216"/>
      <c r="G32" s="216"/>
      <c r="H32" s="216"/>
      <c r="I32" s="216"/>
      <c r="J32" s="216"/>
      <c r="K32" s="216"/>
      <c r="L32" s="230"/>
      <c r="M32" s="216"/>
      <c r="N32" s="216"/>
      <c r="O32" s="216"/>
      <c r="P32" s="216"/>
      <c r="Q32" s="257"/>
      <c r="R32" s="203"/>
      <c r="S32" s="224"/>
      <c r="T32" s="203"/>
      <c r="U32" s="204"/>
      <c r="V32" s="205"/>
      <c r="W32" s="206"/>
      <c r="X32" s="205"/>
      <c r="Y32" s="206"/>
      <c r="Z32" s="205"/>
      <c r="AA32" s="206"/>
      <c r="AB32" s="245" t="str">
        <f t="shared" si="0"/>
        <v/>
      </c>
      <c r="AC32" s="246"/>
      <c r="AE32" s="8"/>
      <c r="AF32" s="8"/>
      <c r="AG32" s="8"/>
    </row>
    <row r="33" spans="1:33">
      <c r="A33" s="15"/>
      <c r="B33" s="199"/>
      <c r="C33" s="256"/>
      <c r="D33" s="201"/>
      <c r="E33" s="202"/>
      <c r="F33" s="216"/>
      <c r="G33" s="216"/>
      <c r="H33" s="216"/>
      <c r="I33" s="216"/>
      <c r="J33" s="216"/>
      <c r="K33" s="216"/>
      <c r="L33" s="230"/>
      <c r="M33" s="216"/>
      <c r="N33" s="216"/>
      <c r="O33" s="216"/>
      <c r="P33" s="216"/>
      <c r="Q33" s="257"/>
      <c r="R33" s="203"/>
      <c r="S33" s="224"/>
      <c r="T33" s="203"/>
      <c r="U33" s="204"/>
      <c r="V33" s="205"/>
      <c r="W33" s="206"/>
      <c r="X33" s="205"/>
      <c r="Y33" s="206"/>
      <c r="Z33" s="205"/>
      <c r="AA33" s="206"/>
      <c r="AB33" s="245" t="str">
        <f t="shared" si="0"/>
        <v/>
      </c>
      <c r="AC33" s="246"/>
      <c r="AE33" s="8"/>
      <c r="AF33" s="8"/>
      <c r="AG33" s="8"/>
    </row>
    <row r="34" spans="1:33">
      <c r="A34" s="15"/>
      <c r="B34" s="199"/>
      <c r="C34" s="256"/>
      <c r="D34" s="201"/>
      <c r="E34" s="202"/>
      <c r="F34" s="216"/>
      <c r="G34" s="216"/>
      <c r="H34" s="216"/>
      <c r="I34" s="216"/>
      <c r="J34" s="216"/>
      <c r="K34" s="216"/>
      <c r="L34" s="230"/>
      <c r="M34" s="216"/>
      <c r="N34" s="216"/>
      <c r="O34" s="216"/>
      <c r="P34" s="216"/>
      <c r="Q34" s="257"/>
      <c r="R34" s="203"/>
      <c r="S34" s="224"/>
      <c r="T34" s="203"/>
      <c r="U34" s="204"/>
      <c r="V34" s="205"/>
      <c r="W34" s="206"/>
      <c r="X34" s="205"/>
      <c r="Y34" s="206"/>
      <c r="Z34" s="205"/>
      <c r="AA34" s="206"/>
      <c r="AB34" s="245" t="str">
        <f t="shared" si="0"/>
        <v/>
      </c>
      <c r="AC34" s="246"/>
      <c r="AE34" s="8"/>
      <c r="AF34" s="8"/>
      <c r="AG34" s="8"/>
    </row>
    <row r="35" spans="1:33">
      <c r="A35" s="15"/>
      <c r="B35" s="199"/>
      <c r="C35" s="256"/>
      <c r="D35" s="201"/>
      <c r="E35" s="202"/>
      <c r="F35" s="216"/>
      <c r="G35" s="216"/>
      <c r="H35" s="216"/>
      <c r="I35" s="216"/>
      <c r="J35" s="216"/>
      <c r="K35" s="216"/>
      <c r="L35" s="230"/>
      <c r="M35" s="216"/>
      <c r="N35" s="216"/>
      <c r="O35" s="216"/>
      <c r="P35" s="216"/>
      <c r="Q35" s="257"/>
      <c r="R35" s="203"/>
      <c r="S35" s="224"/>
      <c r="T35" s="203"/>
      <c r="U35" s="204"/>
      <c r="V35" s="205"/>
      <c r="W35" s="206"/>
      <c r="X35" s="205"/>
      <c r="Y35" s="206"/>
      <c r="Z35" s="205"/>
      <c r="AA35" s="206"/>
      <c r="AB35" s="245" t="str">
        <f t="shared" si="0"/>
        <v/>
      </c>
      <c r="AC35" s="246"/>
      <c r="AE35" s="8"/>
      <c r="AF35" s="8"/>
      <c r="AG35" s="8"/>
    </row>
    <row r="36" spans="1:33">
      <c r="A36" s="15"/>
      <c r="B36" s="199"/>
      <c r="C36" s="256"/>
      <c r="D36" s="201"/>
      <c r="E36" s="202"/>
      <c r="F36" s="216"/>
      <c r="G36" s="216"/>
      <c r="H36" s="216"/>
      <c r="I36" s="216"/>
      <c r="J36" s="216"/>
      <c r="K36" s="216"/>
      <c r="L36" s="230"/>
      <c r="M36" s="216"/>
      <c r="N36" s="216"/>
      <c r="O36" s="216"/>
      <c r="P36" s="216"/>
      <c r="Q36" s="257"/>
      <c r="R36" s="203"/>
      <c r="S36" s="224"/>
      <c r="T36" s="203"/>
      <c r="U36" s="204"/>
      <c r="V36" s="205"/>
      <c r="W36" s="206"/>
      <c r="X36" s="205"/>
      <c r="Y36" s="206"/>
      <c r="Z36" s="205"/>
      <c r="AA36" s="206"/>
      <c r="AB36" s="245" t="str">
        <f t="shared" si="0"/>
        <v/>
      </c>
      <c r="AC36" s="246"/>
      <c r="AE36" s="8"/>
      <c r="AF36" s="8"/>
      <c r="AG36" s="8"/>
    </row>
    <row r="37" spans="1:33">
      <c r="A37" s="15"/>
      <c r="B37" s="199"/>
      <c r="C37" s="256"/>
      <c r="D37" s="201"/>
      <c r="E37" s="202"/>
      <c r="F37" s="216"/>
      <c r="G37" s="216"/>
      <c r="H37" s="216"/>
      <c r="I37" s="216"/>
      <c r="J37" s="216"/>
      <c r="K37" s="216"/>
      <c r="L37" s="230"/>
      <c r="M37" s="216"/>
      <c r="N37" s="216"/>
      <c r="O37" s="216"/>
      <c r="P37" s="216"/>
      <c r="Q37" s="257"/>
      <c r="R37" s="203"/>
      <c r="S37" s="224"/>
      <c r="T37" s="203"/>
      <c r="U37" s="204"/>
      <c r="V37" s="205"/>
      <c r="W37" s="206"/>
      <c r="X37" s="205"/>
      <c r="Y37" s="206"/>
      <c r="Z37" s="205"/>
      <c r="AA37" s="206"/>
      <c r="AB37" s="245" t="str">
        <f t="shared" si="0"/>
        <v/>
      </c>
      <c r="AC37" s="246"/>
      <c r="AE37" s="8"/>
      <c r="AF37" s="8"/>
      <c r="AG37" s="8"/>
    </row>
    <row r="38" spans="1:33">
      <c r="A38" s="15"/>
      <c r="B38" s="199"/>
      <c r="C38" s="256"/>
      <c r="D38" s="201"/>
      <c r="E38" s="202"/>
      <c r="F38" s="216"/>
      <c r="G38" s="216"/>
      <c r="H38" s="216"/>
      <c r="I38" s="216"/>
      <c r="J38" s="216"/>
      <c r="K38" s="216"/>
      <c r="L38" s="230"/>
      <c r="M38" s="216"/>
      <c r="N38" s="216"/>
      <c r="O38" s="216"/>
      <c r="P38" s="216"/>
      <c r="Q38" s="257"/>
      <c r="R38" s="203"/>
      <c r="S38" s="224"/>
      <c r="T38" s="203"/>
      <c r="U38" s="204"/>
      <c r="V38" s="205"/>
      <c r="W38" s="206"/>
      <c r="X38" s="205"/>
      <c r="Y38" s="206"/>
      <c r="Z38" s="205"/>
      <c r="AA38" s="206"/>
      <c r="AB38" s="245" t="str">
        <f t="shared" si="0"/>
        <v/>
      </c>
      <c r="AC38" s="246"/>
      <c r="AE38" s="8"/>
      <c r="AF38" s="8"/>
      <c r="AG38" s="8"/>
    </row>
    <row r="39" spans="1:33">
      <c r="A39" s="15"/>
      <c r="B39" s="199"/>
      <c r="C39" s="256"/>
      <c r="D39" s="201"/>
      <c r="E39" s="202"/>
      <c r="F39" s="216"/>
      <c r="G39" s="216"/>
      <c r="H39" s="216"/>
      <c r="I39" s="216"/>
      <c r="J39" s="216"/>
      <c r="K39" s="216"/>
      <c r="L39" s="230"/>
      <c r="M39" s="216"/>
      <c r="N39" s="216"/>
      <c r="O39" s="216"/>
      <c r="P39" s="216"/>
      <c r="Q39" s="257"/>
      <c r="R39" s="203"/>
      <c r="S39" s="224"/>
      <c r="T39" s="203"/>
      <c r="U39" s="204"/>
      <c r="V39" s="205"/>
      <c r="W39" s="206"/>
      <c r="X39" s="205"/>
      <c r="Y39" s="206"/>
      <c r="Z39" s="205"/>
      <c r="AA39" s="206"/>
      <c r="AB39" s="245" t="str">
        <f t="shared" si="0"/>
        <v/>
      </c>
      <c r="AC39" s="246"/>
      <c r="AE39" s="8"/>
      <c r="AF39" s="8"/>
      <c r="AG39" s="8"/>
    </row>
    <row r="40" spans="1:33">
      <c r="A40" s="15"/>
      <c r="B40" s="199"/>
      <c r="C40" s="256"/>
      <c r="D40" s="201"/>
      <c r="E40" s="202"/>
      <c r="F40" s="216"/>
      <c r="G40" s="216"/>
      <c r="H40" s="216"/>
      <c r="I40" s="216"/>
      <c r="J40" s="216"/>
      <c r="K40" s="216"/>
      <c r="L40" s="230"/>
      <c r="M40" s="216"/>
      <c r="N40" s="216"/>
      <c r="O40" s="216"/>
      <c r="P40" s="216"/>
      <c r="Q40" s="257"/>
      <c r="R40" s="203"/>
      <c r="S40" s="224"/>
      <c r="T40" s="203"/>
      <c r="U40" s="204"/>
      <c r="V40" s="205"/>
      <c r="W40" s="206"/>
      <c r="X40" s="205"/>
      <c r="Y40" s="206"/>
      <c r="Z40" s="205"/>
      <c r="AA40" s="206"/>
      <c r="AB40" s="245" t="str">
        <f t="shared" si="0"/>
        <v/>
      </c>
      <c r="AC40" s="246"/>
      <c r="AE40" s="8"/>
      <c r="AF40" s="8"/>
      <c r="AG40" s="8"/>
    </row>
    <row r="41" spans="1:33">
      <c r="A41" s="15"/>
      <c r="B41" s="199"/>
      <c r="C41" s="256"/>
      <c r="D41" s="201"/>
      <c r="E41" s="202"/>
      <c r="F41" s="216"/>
      <c r="G41" s="216"/>
      <c r="H41" s="216"/>
      <c r="I41" s="216"/>
      <c r="J41" s="216"/>
      <c r="K41" s="216"/>
      <c r="L41" s="230"/>
      <c r="M41" s="216"/>
      <c r="N41" s="216"/>
      <c r="O41" s="216"/>
      <c r="P41" s="216"/>
      <c r="Q41" s="257"/>
      <c r="R41" s="203"/>
      <c r="S41" s="224"/>
      <c r="T41" s="203"/>
      <c r="U41" s="204"/>
      <c r="V41" s="205"/>
      <c r="W41" s="206"/>
      <c r="X41" s="205"/>
      <c r="Y41" s="206"/>
      <c r="Z41" s="205"/>
      <c r="AA41" s="206"/>
      <c r="AB41" s="245" t="str">
        <f t="shared" si="0"/>
        <v/>
      </c>
      <c r="AC41" s="246"/>
      <c r="AE41" s="8"/>
      <c r="AF41" s="8"/>
      <c r="AG41" s="8"/>
    </row>
    <row r="42" spans="1:33">
      <c r="A42" s="15"/>
      <c r="B42" s="199"/>
      <c r="C42" s="256"/>
      <c r="D42" s="201"/>
      <c r="E42" s="202"/>
      <c r="F42" s="216"/>
      <c r="G42" s="216"/>
      <c r="H42" s="216"/>
      <c r="I42" s="216"/>
      <c r="J42" s="216"/>
      <c r="K42" s="216"/>
      <c r="L42" s="230"/>
      <c r="M42" s="216"/>
      <c r="N42" s="216"/>
      <c r="O42" s="216"/>
      <c r="P42" s="216"/>
      <c r="Q42" s="257"/>
      <c r="R42" s="203"/>
      <c r="S42" s="224"/>
      <c r="T42" s="203"/>
      <c r="U42" s="204"/>
      <c r="V42" s="205"/>
      <c r="W42" s="206"/>
      <c r="X42" s="205"/>
      <c r="Y42" s="206"/>
      <c r="Z42" s="205"/>
      <c r="AA42" s="206"/>
      <c r="AB42" s="245" t="str">
        <f t="shared" si="0"/>
        <v/>
      </c>
      <c r="AC42" s="246"/>
      <c r="AE42" s="8"/>
      <c r="AF42" s="8"/>
      <c r="AG42" s="8"/>
    </row>
    <row r="43" spans="1:33">
      <c r="A43" s="15"/>
      <c r="B43" s="199"/>
      <c r="C43" s="256"/>
      <c r="D43" s="201"/>
      <c r="E43" s="202"/>
      <c r="F43" s="216"/>
      <c r="G43" s="216"/>
      <c r="H43" s="216"/>
      <c r="I43" s="216"/>
      <c r="J43" s="216"/>
      <c r="K43" s="216"/>
      <c r="L43" s="230"/>
      <c r="M43" s="216"/>
      <c r="N43" s="216"/>
      <c r="O43" s="216"/>
      <c r="P43" s="216"/>
      <c r="Q43" s="257"/>
      <c r="R43" s="203"/>
      <c r="S43" s="224"/>
      <c r="T43" s="203"/>
      <c r="U43" s="204"/>
      <c r="V43" s="205"/>
      <c r="W43" s="206"/>
      <c r="X43" s="205"/>
      <c r="Y43" s="206"/>
      <c r="Z43" s="205"/>
      <c r="AA43" s="206"/>
      <c r="AB43" s="245" t="str">
        <f t="shared" si="0"/>
        <v/>
      </c>
      <c r="AC43" s="246"/>
      <c r="AE43" s="8"/>
      <c r="AF43" s="8"/>
      <c r="AG43" s="8"/>
    </row>
    <row r="44" spans="1:33">
      <c r="A44" s="15"/>
      <c r="B44" s="199"/>
      <c r="C44" s="256"/>
      <c r="D44" s="201"/>
      <c r="E44" s="202"/>
      <c r="F44" s="216"/>
      <c r="G44" s="216"/>
      <c r="H44" s="216"/>
      <c r="I44" s="216"/>
      <c r="J44" s="216"/>
      <c r="K44" s="216"/>
      <c r="L44" s="230"/>
      <c r="M44" s="216"/>
      <c r="N44" s="216"/>
      <c r="O44" s="216"/>
      <c r="P44" s="216"/>
      <c r="Q44" s="257"/>
      <c r="R44" s="203"/>
      <c r="S44" s="224"/>
      <c r="T44" s="203"/>
      <c r="U44" s="204"/>
      <c r="V44" s="205"/>
      <c r="W44" s="206"/>
      <c r="X44" s="205"/>
      <c r="Y44" s="206"/>
      <c r="Z44" s="205"/>
      <c r="AA44" s="206"/>
      <c r="AB44" s="245" t="str">
        <f t="shared" si="0"/>
        <v/>
      </c>
      <c r="AC44" s="246"/>
      <c r="AE44" s="8"/>
      <c r="AF44" s="8"/>
      <c r="AG44" s="8"/>
    </row>
    <row r="45" spans="1:33">
      <c r="A45" s="15"/>
      <c r="B45" s="199"/>
      <c r="C45" s="256"/>
      <c r="D45" s="201"/>
      <c r="E45" s="202"/>
      <c r="F45" s="216"/>
      <c r="G45" s="216"/>
      <c r="H45" s="216"/>
      <c r="I45" s="216"/>
      <c r="J45" s="216"/>
      <c r="K45" s="216"/>
      <c r="L45" s="230"/>
      <c r="M45" s="216"/>
      <c r="N45" s="216"/>
      <c r="O45" s="216"/>
      <c r="P45" s="216"/>
      <c r="Q45" s="257"/>
      <c r="R45" s="203"/>
      <c r="S45" s="224"/>
      <c r="T45" s="203"/>
      <c r="U45" s="204"/>
      <c r="V45" s="205"/>
      <c r="W45" s="206"/>
      <c r="X45" s="205"/>
      <c r="Y45" s="206"/>
      <c r="Z45" s="205"/>
      <c r="AA45" s="206"/>
      <c r="AB45" s="245" t="str">
        <f t="shared" si="0"/>
        <v/>
      </c>
      <c r="AC45" s="246"/>
      <c r="AE45" s="8"/>
      <c r="AF45" s="8"/>
      <c r="AG45" s="8"/>
    </row>
    <row r="46" spans="1:33">
      <c r="A46" s="15"/>
      <c r="B46" s="199"/>
      <c r="C46" s="256"/>
      <c r="D46" s="201"/>
      <c r="E46" s="202"/>
      <c r="F46" s="216"/>
      <c r="G46" s="216"/>
      <c r="H46" s="216"/>
      <c r="I46" s="216"/>
      <c r="J46" s="216"/>
      <c r="K46" s="216"/>
      <c r="L46" s="230"/>
      <c r="M46" s="216"/>
      <c r="N46" s="216"/>
      <c r="O46" s="216"/>
      <c r="P46" s="216"/>
      <c r="Q46" s="257"/>
      <c r="R46" s="203"/>
      <c r="S46" s="224"/>
      <c r="T46" s="203"/>
      <c r="U46" s="204"/>
      <c r="V46" s="205"/>
      <c r="W46" s="206"/>
      <c r="X46" s="205"/>
      <c r="Y46" s="206"/>
      <c r="Z46" s="205"/>
      <c r="AA46" s="206"/>
      <c r="AB46" s="245" t="str">
        <f t="shared" si="0"/>
        <v/>
      </c>
      <c r="AC46" s="246"/>
      <c r="AE46" s="8"/>
      <c r="AF46" s="8"/>
      <c r="AG46" s="8"/>
    </row>
    <row r="47" spans="1:33">
      <c r="A47" s="15"/>
      <c r="B47" s="199"/>
      <c r="C47" s="256"/>
      <c r="D47" s="201"/>
      <c r="E47" s="202"/>
      <c r="F47" s="216"/>
      <c r="G47" s="216"/>
      <c r="H47" s="216"/>
      <c r="I47" s="216"/>
      <c r="J47" s="216"/>
      <c r="K47" s="216"/>
      <c r="L47" s="230"/>
      <c r="M47" s="216"/>
      <c r="N47" s="216"/>
      <c r="O47" s="216"/>
      <c r="P47" s="216"/>
      <c r="Q47" s="257"/>
      <c r="R47" s="203"/>
      <c r="S47" s="224"/>
      <c r="T47" s="203"/>
      <c r="U47" s="204"/>
      <c r="V47" s="205"/>
      <c r="W47" s="206"/>
      <c r="X47" s="205"/>
      <c r="Y47" s="206"/>
      <c r="Z47" s="205"/>
      <c r="AA47" s="206"/>
      <c r="AB47" s="245" t="str">
        <f t="shared" si="0"/>
        <v/>
      </c>
      <c r="AC47" s="246"/>
      <c r="AE47" s="8"/>
      <c r="AF47" s="8"/>
      <c r="AG47" s="8"/>
    </row>
    <row r="48" spans="1:33">
      <c r="A48" s="15"/>
      <c r="B48" s="199"/>
      <c r="C48" s="256"/>
      <c r="D48" s="201"/>
      <c r="E48" s="202"/>
      <c r="F48" s="216"/>
      <c r="G48" s="216"/>
      <c r="H48" s="216"/>
      <c r="I48" s="216"/>
      <c r="J48" s="216"/>
      <c r="K48" s="216"/>
      <c r="L48" s="230"/>
      <c r="M48" s="216"/>
      <c r="N48" s="216"/>
      <c r="O48" s="216"/>
      <c r="P48" s="216"/>
      <c r="Q48" s="257"/>
      <c r="R48" s="203"/>
      <c r="S48" s="224"/>
      <c r="T48" s="203"/>
      <c r="U48" s="204"/>
      <c r="V48" s="205"/>
      <c r="W48" s="206"/>
      <c r="X48" s="205"/>
      <c r="Y48" s="206"/>
      <c r="Z48" s="205"/>
      <c r="AA48" s="206"/>
      <c r="AB48" s="245" t="str">
        <f t="shared" si="0"/>
        <v/>
      </c>
      <c r="AC48" s="246"/>
      <c r="AE48" s="8"/>
      <c r="AF48" s="8"/>
      <c r="AG48" s="8"/>
    </row>
    <row r="49" spans="1:34">
      <c r="A49" s="15"/>
      <c r="B49" s="199"/>
      <c r="C49" s="256"/>
      <c r="D49" s="201"/>
      <c r="E49" s="202"/>
      <c r="F49" s="216"/>
      <c r="G49" s="216"/>
      <c r="H49" s="216"/>
      <c r="I49" s="216"/>
      <c r="J49" s="216"/>
      <c r="K49" s="216"/>
      <c r="L49" s="230"/>
      <c r="M49" s="216"/>
      <c r="N49" s="216"/>
      <c r="O49" s="216"/>
      <c r="P49" s="216"/>
      <c r="Q49" s="257"/>
      <c r="R49" s="203"/>
      <c r="S49" s="224"/>
      <c r="T49" s="203"/>
      <c r="U49" s="204"/>
      <c r="V49" s="205"/>
      <c r="W49" s="206"/>
      <c r="X49" s="205"/>
      <c r="Y49" s="206"/>
      <c r="Z49" s="205"/>
      <c r="AA49" s="206"/>
      <c r="AB49" s="245" t="str">
        <f t="shared" si="0"/>
        <v/>
      </c>
      <c r="AC49" s="246"/>
      <c r="AE49" s="8"/>
      <c r="AF49" s="8"/>
      <c r="AG49" s="8"/>
    </row>
    <row r="50" spans="1:34" ht="12" thickBot="1">
      <c r="A50" s="15"/>
      <c r="B50" s="195"/>
      <c r="C50" s="276"/>
      <c r="D50" s="197"/>
      <c r="E50" s="198"/>
      <c r="F50" s="223"/>
      <c r="G50" s="223"/>
      <c r="H50" s="223"/>
      <c r="I50" s="223"/>
      <c r="J50" s="223"/>
      <c r="K50" s="223"/>
      <c r="L50" s="247"/>
      <c r="M50" s="223"/>
      <c r="N50" s="223"/>
      <c r="O50" s="223"/>
      <c r="P50" s="223"/>
      <c r="Q50" s="262"/>
      <c r="R50" s="225"/>
      <c r="S50" s="226"/>
      <c r="T50" s="225"/>
      <c r="U50" s="227"/>
      <c r="V50" s="253"/>
      <c r="W50" s="254"/>
      <c r="X50" s="253"/>
      <c r="Y50" s="254"/>
      <c r="Z50" s="253"/>
      <c r="AA50" s="254"/>
      <c r="AB50" s="251" t="str">
        <f t="shared" si="0"/>
        <v/>
      </c>
      <c r="AC50" s="252"/>
      <c r="AE50" s="8"/>
      <c r="AF50" s="8"/>
      <c r="AG50" s="8"/>
    </row>
    <row r="51" spans="1:34" ht="12" thickBot="1">
      <c r="A51" s="14"/>
      <c r="B51" s="77" t="str">
        <f>B99&amp;" "&amp;H99&amp;" "&amp;L99&amp;" "&amp;Q99</f>
        <v xml:space="preserve">   </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82"/>
    </row>
    <row r="52" spans="1:34" hidden="1">
      <c r="B52" s="8">
        <f>IF(B8&gt;D8,1,0)</f>
        <v>0</v>
      </c>
      <c r="C52" s="8"/>
      <c r="D52" s="8"/>
      <c r="E52" s="8"/>
      <c r="F52" s="272">
        <f>'Set-Up'!X16-31</f>
        <v>-31</v>
      </c>
      <c r="G52" s="272"/>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73">
        <f>F52-29</f>
        <v>-60</v>
      </c>
      <c r="G53" s="273"/>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29"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29"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29"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29"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29"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29"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sheetData>
  <sheetProtection algorithmName="SHA-512" hashValue="wa1PS3HQnspoFvj22rlnB9q8/aXqAeQXu2UhxgQ6MCM2EaIfvYMKu9kfTzfuS4n9HHFPnuzElpXJFC5aaT05LQ==" saltValue="xc2yve6IXRcEOqqVYI7k1w==" spinCount="100000" sheet="1" objects="1" scenarios="1"/>
  <mergeCells count="446">
    <mergeCell ref="K1:T1"/>
    <mergeCell ref="F52:G52"/>
    <mergeCell ref="F53:G53"/>
    <mergeCell ref="AB4:AC7"/>
    <mergeCell ref="B4:C7"/>
    <mergeCell ref="D4:E7"/>
    <mergeCell ref="F4:K7"/>
    <mergeCell ref="L4:P7"/>
    <mergeCell ref="Q4:S7"/>
    <mergeCell ref="T4:U7"/>
    <mergeCell ref="V4:W7"/>
    <mergeCell ref="X4:Y7"/>
    <mergeCell ref="Z4:AA7"/>
    <mergeCell ref="AB10:AC10"/>
    <mergeCell ref="B11:C11"/>
    <mergeCell ref="D11:E11"/>
    <mergeCell ref="F11:K11"/>
    <mergeCell ref="L11:P11"/>
    <mergeCell ref="Q11:S11"/>
    <mergeCell ref="T11:U11"/>
    <mergeCell ref="V11:W11"/>
    <mergeCell ref="X11:Y11"/>
    <mergeCell ref="Z11:AA11"/>
    <mergeCell ref="AB11:AC11"/>
    <mergeCell ref="B10:C10"/>
    <mergeCell ref="M2:R2"/>
    <mergeCell ref="L3:S3"/>
    <mergeCell ref="AB8:AC8"/>
    <mergeCell ref="B9:C9"/>
    <mergeCell ref="D9:E9"/>
    <mergeCell ref="F9:K9"/>
    <mergeCell ref="L9:P9"/>
    <mergeCell ref="Q9:S9"/>
    <mergeCell ref="T9:U9"/>
    <mergeCell ref="V9:W9"/>
    <mergeCell ref="X9:Y9"/>
    <mergeCell ref="Z9:AA9"/>
    <mergeCell ref="AB9:AC9"/>
    <mergeCell ref="B8:C8"/>
    <mergeCell ref="D8:E8"/>
    <mergeCell ref="F8:K8"/>
    <mergeCell ref="L8:P8"/>
    <mergeCell ref="Q8:S8"/>
    <mergeCell ref="T8:U8"/>
    <mergeCell ref="V8:W8"/>
    <mergeCell ref="X8:Y8"/>
    <mergeCell ref="Z8:AA8"/>
    <mergeCell ref="AA2:AC2"/>
    <mergeCell ref="D10:E10"/>
    <mergeCell ref="F10:K10"/>
    <mergeCell ref="L10:P10"/>
    <mergeCell ref="Q10:S10"/>
    <mergeCell ref="T10:U10"/>
    <mergeCell ref="V10:W10"/>
    <mergeCell ref="X10:Y10"/>
    <mergeCell ref="Z10:AA10"/>
    <mergeCell ref="AB12:AC12"/>
    <mergeCell ref="AB13:AC13"/>
    <mergeCell ref="B12:C12"/>
    <mergeCell ref="D12:E12"/>
    <mergeCell ref="F12:K12"/>
    <mergeCell ref="L12:P12"/>
    <mergeCell ref="Q12:S12"/>
    <mergeCell ref="T12:U12"/>
    <mergeCell ref="V12:W12"/>
    <mergeCell ref="X12:Y12"/>
    <mergeCell ref="Z12:AA12"/>
    <mergeCell ref="B13:C13"/>
    <mergeCell ref="D13:E13"/>
    <mergeCell ref="F13:K13"/>
    <mergeCell ref="L13:P13"/>
    <mergeCell ref="Q13:S13"/>
    <mergeCell ref="T13:U13"/>
    <mergeCell ref="V13:W13"/>
    <mergeCell ref="X13:Y13"/>
    <mergeCell ref="Z13:AA13"/>
    <mergeCell ref="AB14:AC14"/>
    <mergeCell ref="B15:C15"/>
    <mergeCell ref="D15:E15"/>
    <mergeCell ref="F15:K15"/>
    <mergeCell ref="L15:P15"/>
    <mergeCell ref="Q15:S15"/>
    <mergeCell ref="T15:U15"/>
    <mergeCell ref="V15:W15"/>
    <mergeCell ref="X15:Y15"/>
    <mergeCell ref="Z15:AA15"/>
    <mergeCell ref="AB15:AC15"/>
    <mergeCell ref="B14:C14"/>
    <mergeCell ref="D14:E14"/>
    <mergeCell ref="F14:K14"/>
    <mergeCell ref="L14:P14"/>
    <mergeCell ref="Q14:S14"/>
    <mergeCell ref="T14:U14"/>
    <mergeCell ref="V14:W14"/>
    <mergeCell ref="X14:Y14"/>
    <mergeCell ref="Z14:AA14"/>
    <mergeCell ref="AB16:AC16"/>
    <mergeCell ref="B17:C17"/>
    <mergeCell ref="D17:E17"/>
    <mergeCell ref="F17:K17"/>
    <mergeCell ref="L17:P17"/>
    <mergeCell ref="Q17:S17"/>
    <mergeCell ref="T17:U17"/>
    <mergeCell ref="V17:W17"/>
    <mergeCell ref="X17:Y17"/>
    <mergeCell ref="Z17:AA17"/>
    <mergeCell ref="AB17:AC17"/>
    <mergeCell ref="B16:C16"/>
    <mergeCell ref="D16:E16"/>
    <mergeCell ref="F16:K16"/>
    <mergeCell ref="L16:P16"/>
    <mergeCell ref="Q16:S16"/>
    <mergeCell ref="T16:U16"/>
    <mergeCell ref="V16:W16"/>
    <mergeCell ref="X16:Y16"/>
    <mergeCell ref="Z16:AA16"/>
    <mergeCell ref="AB18:AC18"/>
    <mergeCell ref="B19:C19"/>
    <mergeCell ref="D19:E19"/>
    <mergeCell ref="F19:K19"/>
    <mergeCell ref="L19:P19"/>
    <mergeCell ref="Q19:S19"/>
    <mergeCell ref="T19:U19"/>
    <mergeCell ref="V19:W19"/>
    <mergeCell ref="X19:Y19"/>
    <mergeCell ref="Z19:AA19"/>
    <mergeCell ref="AB19:AC19"/>
    <mergeCell ref="B18:C18"/>
    <mergeCell ref="D18:E18"/>
    <mergeCell ref="F18:K18"/>
    <mergeCell ref="L18:P18"/>
    <mergeCell ref="Q18:S18"/>
    <mergeCell ref="T18:U18"/>
    <mergeCell ref="V18:W18"/>
    <mergeCell ref="X18:Y18"/>
    <mergeCell ref="Z18:AA18"/>
    <mergeCell ref="AB20:AC20"/>
    <mergeCell ref="B21:C21"/>
    <mergeCell ref="D21:E21"/>
    <mergeCell ref="F21:K21"/>
    <mergeCell ref="L21:P21"/>
    <mergeCell ref="Q21:S21"/>
    <mergeCell ref="T21:U21"/>
    <mergeCell ref="V21:W21"/>
    <mergeCell ref="X21:Y21"/>
    <mergeCell ref="Z21:AA21"/>
    <mergeCell ref="AB21:AC21"/>
    <mergeCell ref="B20:C20"/>
    <mergeCell ref="D20:E20"/>
    <mergeCell ref="F20:K20"/>
    <mergeCell ref="L20:P20"/>
    <mergeCell ref="Q20:S20"/>
    <mergeCell ref="T20:U20"/>
    <mergeCell ref="V20:W20"/>
    <mergeCell ref="X20:Y20"/>
    <mergeCell ref="Z20:AA20"/>
    <mergeCell ref="AB22:AC22"/>
    <mergeCell ref="B23:C23"/>
    <mergeCell ref="D23:E23"/>
    <mergeCell ref="F23:K23"/>
    <mergeCell ref="L23:P23"/>
    <mergeCell ref="Q23:S23"/>
    <mergeCell ref="T23:U23"/>
    <mergeCell ref="V23:W23"/>
    <mergeCell ref="X23:Y23"/>
    <mergeCell ref="Z23:AA23"/>
    <mergeCell ref="AB23:AC23"/>
    <mergeCell ref="B22:C22"/>
    <mergeCell ref="D22:E22"/>
    <mergeCell ref="F22:K22"/>
    <mergeCell ref="L22:P22"/>
    <mergeCell ref="Q22:S22"/>
    <mergeCell ref="T22:U22"/>
    <mergeCell ref="V22:W22"/>
    <mergeCell ref="X22:Y22"/>
    <mergeCell ref="Z22:AA22"/>
    <mergeCell ref="AB24:AC24"/>
    <mergeCell ref="B25:C25"/>
    <mergeCell ref="D25:E25"/>
    <mergeCell ref="F25:K25"/>
    <mergeCell ref="L25:P25"/>
    <mergeCell ref="Q25:S25"/>
    <mergeCell ref="T25:U25"/>
    <mergeCell ref="V25:W25"/>
    <mergeCell ref="X25:Y25"/>
    <mergeCell ref="Z25:AA25"/>
    <mergeCell ref="AB25:AC25"/>
    <mergeCell ref="B24:C24"/>
    <mergeCell ref="D24:E24"/>
    <mergeCell ref="F24:K24"/>
    <mergeCell ref="L24:P24"/>
    <mergeCell ref="Q24:S24"/>
    <mergeCell ref="T24:U24"/>
    <mergeCell ref="V24:W24"/>
    <mergeCell ref="X24:Y24"/>
    <mergeCell ref="Z24:AA24"/>
    <mergeCell ref="AB26:AC26"/>
    <mergeCell ref="B27:C27"/>
    <mergeCell ref="D27:E27"/>
    <mergeCell ref="F27:K27"/>
    <mergeCell ref="L27:P27"/>
    <mergeCell ref="Q27:S27"/>
    <mergeCell ref="T27:U27"/>
    <mergeCell ref="V27:W27"/>
    <mergeCell ref="X27:Y27"/>
    <mergeCell ref="Z27:AA27"/>
    <mergeCell ref="AB27:AC27"/>
    <mergeCell ref="B26:C26"/>
    <mergeCell ref="D26:E26"/>
    <mergeCell ref="F26:K26"/>
    <mergeCell ref="L26:P26"/>
    <mergeCell ref="Q26:S26"/>
    <mergeCell ref="T26:U26"/>
    <mergeCell ref="V26:W26"/>
    <mergeCell ref="X26:Y26"/>
    <mergeCell ref="Z26:AA26"/>
    <mergeCell ref="AB28:AC28"/>
    <mergeCell ref="B29:C29"/>
    <mergeCell ref="D29:E29"/>
    <mergeCell ref="F29:K29"/>
    <mergeCell ref="L29:P29"/>
    <mergeCell ref="Q29:S29"/>
    <mergeCell ref="T29:U29"/>
    <mergeCell ref="V29:W29"/>
    <mergeCell ref="X29:Y29"/>
    <mergeCell ref="Z29:AA29"/>
    <mergeCell ref="AB29:AC29"/>
    <mergeCell ref="B28:C28"/>
    <mergeCell ref="D28:E28"/>
    <mergeCell ref="F28:K28"/>
    <mergeCell ref="L28:P28"/>
    <mergeCell ref="Q28:S28"/>
    <mergeCell ref="T28:U28"/>
    <mergeCell ref="V28:W28"/>
    <mergeCell ref="X28:Y28"/>
    <mergeCell ref="Z28:AA28"/>
    <mergeCell ref="AB30:AC30"/>
    <mergeCell ref="B31:C31"/>
    <mergeCell ref="D31:E31"/>
    <mergeCell ref="F31:K31"/>
    <mergeCell ref="L31:P31"/>
    <mergeCell ref="Q31:S31"/>
    <mergeCell ref="T31:U31"/>
    <mergeCell ref="V31:W31"/>
    <mergeCell ref="X31:Y31"/>
    <mergeCell ref="Z31:AA31"/>
    <mergeCell ref="AB31:AC31"/>
    <mergeCell ref="B30:C30"/>
    <mergeCell ref="D30:E30"/>
    <mergeCell ref="F30:K30"/>
    <mergeCell ref="L30:P30"/>
    <mergeCell ref="Q30:S30"/>
    <mergeCell ref="T30:U30"/>
    <mergeCell ref="V30:W30"/>
    <mergeCell ref="X30:Y30"/>
    <mergeCell ref="Z30:AA30"/>
    <mergeCell ref="AB32:AC32"/>
    <mergeCell ref="B33:C33"/>
    <mergeCell ref="D33:E33"/>
    <mergeCell ref="F33:K33"/>
    <mergeCell ref="L33:P33"/>
    <mergeCell ref="Q33:S33"/>
    <mergeCell ref="T33:U33"/>
    <mergeCell ref="V33:W33"/>
    <mergeCell ref="X33:Y33"/>
    <mergeCell ref="Z33:AA33"/>
    <mergeCell ref="AB33:AC33"/>
    <mergeCell ref="B32:C32"/>
    <mergeCell ref="D32:E32"/>
    <mergeCell ref="F32:K32"/>
    <mergeCell ref="L32:P32"/>
    <mergeCell ref="Q32:S32"/>
    <mergeCell ref="T32:U32"/>
    <mergeCell ref="V32:W32"/>
    <mergeCell ref="X32:Y32"/>
    <mergeCell ref="Z32:AA32"/>
    <mergeCell ref="AB34:AC34"/>
    <mergeCell ref="B35:C35"/>
    <mergeCell ref="D35:E35"/>
    <mergeCell ref="F35:K35"/>
    <mergeCell ref="L35:P35"/>
    <mergeCell ref="Q35:S35"/>
    <mergeCell ref="T35:U35"/>
    <mergeCell ref="V35:W35"/>
    <mergeCell ref="X35:Y35"/>
    <mergeCell ref="Z35:AA35"/>
    <mergeCell ref="AB35:AC35"/>
    <mergeCell ref="B34:C34"/>
    <mergeCell ref="D34:E34"/>
    <mergeCell ref="F34:K34"/>
    <mergeCell ref="L34:P34"/>
    <mergeCell ref="Q34:S34"/>
    <mergeCell ref="T34:U34"/>
    <mergeCell ref="V34:W34"/>
    <mergeCell ref="X34:Y34"/>
    <mergeCell ref="Z34:AA34"/>
    <mergeCell ref="AB36:AC36"/>
    <mergeCell ref="B37:C37"/>
    <mergeCell ref="D37:E37"/>
    <mergeCell ref="F37:K37"/>
    <mergeCell ref="L37:P37"/>
    <mergeCell ref="Q37:S37"/>
    <mergeCell ref="T37:U37"/>
    <mergeCell ref="V37:W37"/>
    <mergeCell ref="X37:Y37"/>
    <mergeCell ref="Z37:AA37"/>
    <mergeCell ref="AB37:AC37"/>
    <mergeCell ref="B36:C36"/>
    <mergeCell ref="D36:E36"/>
    <mergeCell ref="F36:K36"/>
    <mergeCell ref="L36:P36"/>
    <mergeCell ref="Q36:S36"/>
    <mergeCell ref="T36:U36"/>
    <mergeCell ref="V36:W36"/>
    <mergeCell ref="X36:Y36"/>
    <mergeCell ref="Z36:AA36"/>
    <mergeCell ref="AB38:AC38"/>
    <mergeCell ref="B39:C39"/>
    <mergeCell ref="D39:E39"/>
    <mergeCell ref="F39:K39"/>
    <mergeCell ref="L39:P39"/>
    <mergeCell ref="Q39:S39"/>
    <mergeCell ref="T39:U39"/>
    <mergeCell ref="V39:W39"/>
    <mergeCell ref="X39:Y39"/>
    <mergeCell ref="Z39:AA39"/>
    <mergeCell ref="AB39:AC39"/>
    <mergeCell ref="B38:C38"/>
    <mergeCell ref="D38:E38"/>
    <mergeCell ref="F38:K38"/>
    <mergeCell ref="L38:P38"/>
    <mergeCell ref="Q38:S38"/>
    <mergeCell ref="T38:U38"/>
    <mergeCell ref="V38:W38"/>
    <mergeCell ref="X38:Y38"/>
    <mergeCell ref="Z38:AA38"/>
    <mergeCell ref="AB40:AC40"/>
    <mergeCell ref="B41:C41"/>
    <mergeCell ref="D41:E41"/>
    <mergeCell ref="F41:K41"/>
    <mergeCell ref="L41:P41"/>
    <mergeCell ref="Q41:S41"/>
    <mergeCell ref="T41:U41"/>
    <mergeCell ref="V41:W41"/>
    <mergeCell ref="X41:Y41"/>
    <mergeCell ref="Z41:AA41"/>
    <mergeCell ref="AB41:AC41"/>
    <mergeCell ref="B40:C40"/>
    <mergeCell ref="D40:E40"/>
    <mergeCell ref="F40:K40"/>
    <mergeCell ref="L40:P40"/>
    <mergeCell ref="Q40:S40"/>
    <mergeCell ref="T40:U40"/>
    <mergeCell ref="V40:W40"/>
    <mergeCell ref="X40:Y40"/>
    <mergeCell ref="Z40:AA40"/>
    <mergeCell ref="AB42:AC42"/>
    <mergeCell ref="B43:C43"/>
    <mergeCell ref="D43:E43"/>
    <mergeCell ref="F43:K43"/>
    <mergeCell ref="L43:P43"/>
    <mergeCell ref="Q43:S43"/>
    <mergeCell ref="T43:U43"/>
    <mergeCell ref="V43:W43"/>
    <mergeCell ref="X43:Y43"/>
    <mergeCell ref="Z43:AA43"/>
    <mergeCell ref="AB43:AC43"/>
    <mergeCell ref="B42:C42"/>
    <mergeCell ref="D42:E42"/>
    <mergeCell ref="F42:K42"/>
    <mergeCell ref="L42:P42"/>
    <mergeCell ref="Q42:S42"/>
    <mergeCell ref="T42:U42"/>
    <mergeCell ref="V42:W42"/>
    <mergeCell ref="X42:Y42"/>
    <mergeCell ref="Z42:AA42"/>
    <mergeCell ref="X46:Y46"/>
    <mergeCell ref="Z46:AA46"/>
    <mergeCell ref="AB44:AC44"/>
    <mergeCell ref="B45:C45"/>
    <mergeCell ref="D45:E45"/>
    <mergeCell ref="F45:K45"/>
    <mergeCell ref="L45:P45"/>
    <mergeCell ref="Q45:S45"/>
    <mergeCell ref="T45:U45"/>
    <mergeCell ref="V45:W45"/>
    <mergeCell ref="X45:Y45"/>
    <mergeCell ref="Z45:AA45"/>
    <mergeCell ref="AB45:AC45"/>
    <mergeCell ref="B44:C44"/>
    <mergeCell ref="D44:E44"/>
    <mergeCell ref="F44:K44"/>
    <mergeCell ref="L44:P44"/>
    <mergeCell ref="Q44:S44"/>
    <mergeCell ref="T44:U44"/>
    <mergeCell ref="V44:W44"/>
    <mergeCell ref="X44:Y44"/>
    <mergeCell ref="Z44:AA44"/>
    <mergeCell ref="Q48:S48"/>
    <mergeCell ref="T48:U48"/>
    <mergeCell ref="V48:W48"/>
    <mergeCell ref="X48:Y48"/>
    <mergeCell ref="Z48:AA48"/>
    <mergeCell ref="AB46:AC46"/>
    <mergeCell ref="AB47:AC47"/>
    <mergeCell ref="AB48:AC48"/>
    <mergeCell ref="B47:C47"/>
    <mergeCell ref="D47:E47"/>
    <mergeCell ref="F47:K47"/>
    <mergeCell ref="L47:P47"/>
    <mergeCell ref="Q47:S47"/>
    <mergeCell ref="T47:U47"/>
    <mergeCell ref="V47:W47"/>
    <mergeCell ref="X47:Y47"/>
    <mergeCell ref="Z47:AA47"/>
    <mergeCell ref="B46:C46"/>
    <mergeCell ref="D46:E46"/>
    <mergeCell ref="F46:K46"/>
    <mergeCell ref="L46:P46"/>
    <mergeCell ref="Q46:S46"/>
    <mergeCell ref="T46:U46"/>
    <mergeCell ref="V46:W46"/>
    <mergeCell ref="B48:C48"/>
    <mergeCell ref="AB50:AC50"/>
    <mergeCell ref="V49:W49"/>
    <mergeCell ref="X49:Y49"/>
    <mergeCell ref="Z49:AA49"/>
    <mergeCell ref="AB49:AC49"/>
    <mergeCell ref="B50:C50"/>
    <mergeCell ref="D50:E50"/>
    <mergeCell ref="F50:K50"/>
    <mergeCell ref="L50:P50"/>
    <mergeCell ref="Q50:S50"/>
    <mergeCell ref="T50:U50"/>
    <mergeCell ref="B49:C49"/>
    <mergeCell ref="D49:E49"/>
    <mergeCell ref="F49:K49"/>
    <mergeCell ref="L49:P49"/>
    <mergeCell ref="Q49:S49"/>
    <mergeCell ref="T49:U49"/>
    <mergeCell ref="V50:W50"/>
    <mergeCell ref="X50:Y50"/>
    <mergeCell ref="Z50:AA50"/>
    <mergeCell ref="D48:E48"/>
    <mergeCell ref="F48:K48"/>
    <mergeCell ref="L48:P48"/>
  </mergeCells>
  <phoneticPr fontId="4" type="noConversion"/>
  <dataValidations xWindow="77" yWindow="294" count="9">
    <dataValidation allowBlank="1" showInputMessage="1" showErrorMessage="1" promptTitle="GOLF DAY/ORGANISERS NAME" prompt="Enter the name of the golf day and/or the organiser." sqref="F8:K50" xr:uid="{00000000-0002-0000-0D00-000000000000}"/>
    <dataValidation allowBlank="1" showInputMessage="1" showErrorMessage="1" promptTitle="NOTES" prompt="The space here is for you to type any brief notes you have about this booking." sqref="L8:P50" xr:uid="{00000000-0002-0000-0D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D00-000002000000}">
      <formula1>$AH$55:$AH$58</formula1>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D00-000003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D00-000004000000}">
      <formula1>F$53</formula1>
      <formula2>F$52</formula2>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D00-000005000000}">
      <formula1>0</formula1>
      <formula2>300</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D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D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D00-000008000000}">
      <formula1>0</formula1>
      <formula2>50000</formula2>
    </dataValidation>
  </dataValidations>
  <pageMargins left="0.16" right="0.16" top="0.21" bottom="0.21" header="0.5" footer="0.5"/>
  <colBreaks count="1" manualBreakCount="1">
    <brk id="30" max="1048575" man="1"/>
  </colBreaks>
  <drawing r:id="rId1"/>
  <legacyDrawingHF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2"/>
  <sheetViews>
    <sheetView showRowColHeaders="0" zoomScale="125" workbookViewId="0">
      <pane ySplit="7" topLeftCell="A8" activePane="bottomLeft" state="frozen"/>
      <selection pane="bottomLeft" activeCell="B1" sqref="B1"/>
    </sheetView>
  </sheetViews>
  <sheetFormatPr baseColWidth="10" defaultColWidth="0" defaultRowHeight="11" zeroHeight="1"/>
  <cols>
    <col min="1" max="1" width="0.5" style="9" customWidth="1"/>
    <col min="2" max="29" width="4" style="9" customWidth="1"/>
    <col min="30" max="30" width="0.5" style="9" customWidth="1"/>
    <col min="31" max="34" width="0" style="9" hidden="1" customWidth="1"/>
    <col min="35" max="16384" width="10.6640625" style="9" hidden="1"/>
  </cols>
  <sheetData>
    <row r="1" spans="1:32" ht="11" customHeight="1">
      <c r="A1" s="12"/>
      <c r="G1" s="24"/>
      <c r="H1" s="24"/>
      <c r="I1" s="24"/>
      <c r="J1" s="24"/>
      <c r="K1" s="228" t="s">
        <v>145</v>
      </c>
      <c r="L1" s="228"/>
      <c r="M1" s="228"/>
      <c r="N1" s="228"/>
      <c r="O1" s="228"/>
      <c r="P1" s="228"/>
      <c r="Q1" s="228"/>
      <c r="R1" s="228"/>
      <c r="S1" s="228"/>
      <c r="T1" s="228"/>
      <c r="U1" s="24"/>
      <c r="V1" s="24"/>
      <c r="W1" s="24"/>
      <c r="X1" s="24"/>
      <c r="Y1" s="24"/>
      <c r="Z1" s="24"/>
      <c r="AA1" s="26"/>
      <c r="AB1" s="26"/>
      <c r="AC1" s="11" t="str">
        <f>'Set-Up'!$T$57&amp;" - "&amp;'Set-Up'!T58</f>
        <v>© Promote Golf 2025 - Version 1.0</v>
      </c>
    </row>
    <row r="2" spans="1:32" ht="11" customHeight="1">
      <c r="A2" s="13"/>
      <c r="G2" s="24"/>
      <c r="H2" s="24"/>
      <c r="I2" s="24"/>
      <c r="J2" s="24"/>
      <c r="K2" s="24"/>
      <c r="L2" s="24"/>
      <c r="M2" s="228" t="str">
        <f>"December "&amp;'Set-Up'!$B$12</f>
        <v xml:space="preserve">December </v>
      </c>
      <c r="N2" s="228"/>
      <c r="O2" s="228"/>
      <c r="P2" s="228"/>
      <c r="Q2" s="228"/>
      <c r="R2" s="228"/>
      <c r="S2" s="24"/>
      <c r="T2" s="24"/>
      <c r="U2" s="24"/>
      <c r="V2" s="24"/>
      <c r="W2" s="24"/>
      <c r="X2" s="24"/>
      <c r="Y2" s="24"/>
      <c r="Z2" s="24"/>
      <c r="AA2" s="280">
        <f ca="1">NOW()</f>
        <v>45933.450954513886</v>
      </c>
      <c r="AB2" s="280"/>
      <c r="AC2" s="280"/>
    </row>
    <row r="3" spans="1:32" ht="11" customHeight="1" thickBot="1">
      <c r="A3" s="13"/>
      <c r="G3" s="25"/>
      <c r="H3" s="25"/>
      <c r="I3" s="25"/>
      <c r="J3" s="25"/>
      <c r="K3" s="25"/>
      <c r="L3" s="229" t="str">
        <f>'Set-Up'!$B$8&amp;Dec!AF4&amp;'Set-Up'!$N$8</f>
        <v/>
      </c>
      <c r="M3" s="229"/>
      <c r="N3" s="229"/>
      <c r="O3" s="229"/>
      <c r="P3" s="229"/>
      <c r="Q3" s="229"/>
      <c r="R3" s="229"/>
      <c r="S3" s="229"/>
      <c r="T3" s="25"/>
      <c r="U3" s="25"/>
      <c r="V3" s="25"/>
      <c r="W3" s="25"/>
      <c r="X3" s="25"/>
      <c r="Y3" s="25"/>
      <c r="Z3" s="25"/>
      <c r="AC3" s="16" t="str">
        <f>"DATA AUDIT RESULT - "&amp;V99</f>
        <v>DATA AUDIT RESULT - PASS</v>
      </c>
    </row>
    <row r="4" spans="1:32" ht="11" customHeight="1">
      <c r="A4" s="15"/>
      <c r="B4" s="207" t="s">
        <v>137</v>
      </c>
      <c r="C4" s="208"/>
      <c r="D4" s="213" t="s">
        <v>139</v>
      </c>
      <c r="E4" s="208"/>
      <c r="F4" s="217" t="s">
        <v>138</v>
      </c>
      <c r="G4" s="217"/>
      <c r="H4" s="217"/>
      <c r="I4" s="217"/>
      <c r="J4" s="217"/>
      <c r="K4" s="218"/>
      <c r="L4" s="233" t="s">
        <v>136</v>
      </c>
      <c r="M4" s="234"/>
      <c r="N4" s="234"/>
      <c r="O4" s="234"/>
      <c r="P4" s="235"/>
      <c r="Q4" s="213" t="s">
        <v>73</v>
      </c>
      <c r="R4" s="213"/>
      <c r="S4" s="242"/>
      <c r="T4" s="213" t="s">
        <v>140</v>
      </c>
      <c r="U4" s="208"/>
      <c r="V4" s="213" t="s">
        <v>67</v>
      </c>
      <c r="W4" s="208"/>
      <c r="X4" s="213" t="s">
        <v>0</v>
      </c>
      <c r="Y4" s="208"/>
      <c r="Z4" s="213" t="s">
        <v>11</v>
      </c>
      <c r="AA4" s="208"/>
      <c r="AB4" s="213" t="s">
        <v>74</v>
      </c>
      <c r="AC4" s="242"/>
      <c r="AF4" s="9" t="str">
        <f>IF('Set-Up'!$N$8="",""," - ")</f>
        <v/>
      </c>
    </row>
    <row r="5" spans="1:32" ht="11" customHeight="1">
      <c r="A5" s="15"/>
      <c r="B5" s="209"/>
      <c r="C5" s="210"/>
      <c r="D5" s="214"/>
      <c r="E5" s="210"/>
      <c r="F5" s="219"/>
      <c r="G5" s="219"/>
      <c r="H5" s="219"/>
      <c r="I5" s="219"/>
      <c r="J5" s="219"/>
      <c r="K5" s="220"/>
      <c r="L5" s="236"/>
      <c r="M5" s="237"/>
      <c r="N5" s="237"/>
      <c r="O5" s="237"/>
      <c r="P5" s="238"/>
      <c r="Q5" s="214"/>
      <c r="R5" s="214"/>
      <c r="S5" s="243"/>
      <c r="T5" s="214"/>
      <c r="U5" s="210"/>
      <c r="V5" s="214"/>
      <c r="W5" s="210"/>
      <c r="X5" s="214"/>
      <c r="Y5" s="210"/>
      <c r="Z5" s="214"/>
      <c r="AA5" s="210"/>
      <c r="AB5" s="214"/>
      <c r="AC5" s="243"/>
    </row>
    <row r="6" spans="1:32">
      <c r="A6" s="15"/>
      <c r="B6" s="209"/>
      <c r="C6" s="210"/>
      <c r="D6" s="214"/>
      <c r="E6" s="210"/>
      <c r="F6" s="219"/>
      <c r="G6" s="219"/>
      <c r="H6" s="219"/>
      <c r="I6" s="219"/>
      <c r="J6" s="219"/>
      <c r="K6" s="220"/>
      <c r="L6" s="236"/>
      <c r="M6" s="237"/>
      <c r="N6" s="237"/>
      <c r="O6" s="237"/>
      <c r="P6" s="238"/>
      <c r="Q6" s="214"/>
      <c r="R6" s="214"/>
      <c r="S6" s="243"/>
      <c r="T6" s="214"/>
      <c r="U6" s="210"/>
      <c r="V6" s="214"/>
      <c r="W6" s="210"/>
      <c r="X6" s="214"/>
      <c r="Y6" s="210"/>
      <c r="Z6" s="214"/>
      <c r="AA6" s="210"/>
      <c r="AB6" s="214"/>
      <c r="AC6" s="243"/>
    </row>
    <row r="7" spans="1:32" ht="11" customHeight="1" thickBot="1">
      <c r="A7" s="15"/>
      <c r="B7" s="211"/>
      <c r="C7" s="212"/>
      <c r="D7" s="215"/>
      <c r="E7" s="212"/>
      <c r="F7" s="221"/>
      <c r="G7" s="221"/>
      <c r="H7" s="221"/>
      <c r="I7" s="221"/>
      <c r="J7" s="221"/>
      <c r="K7" s="222"/>
      <c r="L7" s="239"/>
      <c r="M7" s="240"/>
      <c r="N7" s="240"/>
      <c r="O7" s="240"/>
      <c r="P7" s="241"/>
      <c r="Q7" s="215"/>
      <c r="R7" s="215"/>
      <c r="S7" s="244"/>
      <c r="T7" s="215"/>
      <c r="U7" s="212"/>
      <c r="V7" s="215"/>
      <c r="W7" s="212"/>
      <c r="X7" s="215"/>
      <c r="Y7" s="212"/>
      <c r="Z7" s="215"/>
      <c r="AA7" s="212"/>
      <c r="AB7" s="215"/>
      <c r="AC7" s="244"/>
    </row>
    <row r="8" spans="1:32">
      <c r="A8" s="15"/>
      <c r="B8" s="263"/>
      <c r="C8" s="264"/>
      <c r="D8" s="265"/>
      <c r="E8" s="266"/>
      <c r="F8" s="216"/>
      <c r="G8" s="216"/>
      <c r="H8" s="216"/>
      <c r="I8" s="216"/>
      <c r="J8" s="216"/>
      <c r="K8" s="216"/>
      <c r="L8" s="230"/>
      <c r="M8" s="216"/>
      <c r="N8" s="216"/>
      <c r="O8" s="216"/>
      <c r="P8" s="216"/>
      <c r="Q8" s="257"/>
      <c r="R8" s="203"/>
      <c r="S8" s="224"/>
      <c r="T8" s="203"/>
      <c r="U8" s="204"/>
      <c r="V8" s="205"/>
      <c r="W8" s="206"/>
      <c r="X8" s="205"/>
      <c r="Y8" s="206"/>
      <c r="Z8" s="205"/>
      <c r="AA8" s="206"/>
      <c r="AB8" s="245" t="str">
        <f>IF((V8+X8+Z8)&gt;0.1,(V8+X8+Z8),"")</f>
        <v/>
      </c>
      <c r="AC8" s="246"/>
    </row>
    <row r="9" spans="1:32">
      <c r="A9" s="15"/>
      <c r="B9" s="255"/>
      <c r="C9" s="256"/>
      <c r="D9" s="201"/>
      <c r="E9" s="202"/>
      <c r="F9" s="216"/>
      <c r="G9" s="216"/>
      <c r="H9" s="216"/>
      <c r="I9" s="216"/>
      <c r="J9" s="216"/>
      <c r="K9" s="216"/>
      <c r="L9" s="230"/>
      <c r="M9" s="216"/>
      <c r="N9" s="216"/>
      <c r="O9" s="216"/>
      <c r="P9" s="216"/>
      <c r="Q9" s="257"/>
      <c r="R9" s="203"/>
      <c r="S9" s="224"/>
      <c r="T9" s="203"/>
      <c r="U9" s="204"/>
      <c r="V9" s="205"/>
      <c r="W9" s="206"/>
      <c r="X9" s="205"/>
      <c r="Y9" s="206"/>
      <c r="Z9" s="205"/>
      <c r="AA9" s="206"/>
      <c r="AB9" s="245" t="str">
        <f t="shared" ref="AB9:AB50" si="0">IF((V9+X9+Z9)&gt;0.1,(V9+X9+Z9),"")</f>
        <v/>
      </c>
      <c r="AC9" s="246"/>
    </row>
    <row r="10" spans="1:32">
      <c r="A10" s="15"/>
      <c r="B10" s="255"/>
      <c r="C10" s="256"/>
      <c r="D10" s="201"/>
      <c r="E10" s="202"/>
      <c r="F10" s="216"/>
      <c r="G10" s="216"/>
      <c r="H10" s="216"/>
      <c r="I10" s="216"/>
      <c r="J10" s="216"/>
      <c r="K10" s="216"/>
      <c r="L10" s="230"/>
      <c r="M10" s="216"/>
      <c r="N10" s="216"/>
      <c r="O10" s="216"/>
      <c r="P10" s="216"/>
      <c r="Q10" s="257"/>
      <c r="R10" s="203"/>
      <c r="S10" s="224"/>
      <c r="T10" s="203"/>
      <c r="U10" s="204"/>
      <c r="V10" s="205"/>
      <c r="W10" s="206"/>
      <c r="X10" s="205"/>
      <c r="Y10" s="206"/>
      <c r="Z10" s="205"/>
      <c r="AA10" s="206"/>
      <c r="AB10" s="245" t="str">
        <f t="shared" si="0"/>
        <v/>
      </c>
      <c r="AC10" s="246"/>
    </row>
    <row r="11" spans="1:32">
      <c r="A11" s="15"/>
      <c r="B11" s="255"/>
      <c r="C11" s="256"/>
      <c r="D11" s="201"/>
      <c r="E11" s="202"/>
      <c r="F11" s="216"/>
      <c r="G11" s="216"/>
      <c r="H11" s="216"/>
      <c r="I11" s="216"/>
      <c r="J11" s="216"/>
      <c r="K11" s="216"/>
      <c r="L11" s="230"/>
      <c r="M11" s="216"/>
      <c r="N11" s="216"/>
      <c r="O11" s="216"/>
      <c r="P11" s="216"/>
      <c r="Q11" s="257"/>
      <c r="R11" s="203"/>
      <c r="S11" s="224"/>
      <c r="T11" s="203"/>
      <c r="U11" s="204"/>
      <c r="V11" s="205"/>
      <c r="W11" s="206"/>
      <c r="X11" s="205"/>
      <c r="Y11" s="206"/>
      <c r="Z11" s="205"/>
      <c r="AA11" s="206"/>
      <c r="AB11" s="245" t="str">
        <f t="shared" si="0"/>
        <v/>
      </c>
      <c r="AC11" s="246"/>
    </row>
    <row r="12" spans="1:32">
      <c r="A12" s="15"/>
      <c r="B12" s="255"/>
      <c r="C12" s="256"/>
      <c r="D12" s="201"/>
      <c r="E12" s="202"/>
      <c r="F12" s="216"/>
      <c r="G12" s="216"/>
      <c r="H12" s="216"/>
      <c r="I12" s="216"/>
      <c r="J12" s="216"/>
      <c r="K12" s="216"/>
      <c r="L12" s="230"/>
      <c r="M12" s="216"/>
      <c r="N12" s="216"/>
      <c r="O12" s="216"/>
      <c r="P12" s="216"/>
      <c r="Q12" s="257"/>
      <c r="R12" s="203"/>
      <c r="S12" s="224"/>
      <c r="T12" s="203"/>
      <c r="U12" s="204"/>
      <c r="V12" s="205"/>
      <c r="W12" s="206"/>
      <c r="X12" s="205"/>
      <c r="Y12" s="206"/>
      <c r="Z12" s="205"/>
      <c r="AA12" s="206"/>
      <c r="AB12" s="245" t="str">
        <f t="shared" si="0"/>
        <v/>
      </c>
      <c r="AC12" s="246"/>
    </row>
    <row r="13" spans="1:32">
      <c r="A13" s="15"/>
      <c r="B13" s="255"/>
      <c r="C13" s="256"/>
      <c r="D13" s="201"/>
      <c r="E13" s="202"/>
      <c r="F13" s="216"/>
      <c r="G13" s="216"/>
      <c r="H13" s="216"/>
      <c r="I13" s="216"/>
      <c r="J13" s="216"/>
      <c r="K13" s="216"/>
      <c r="L13" s="230"/>
      <c r="M13" s="216"/>
      <c r="N13" s="216"/>
      <c r="O13" s="216"/>
      <c r="P13" s="216"/>
      <c r="Q13" s="257"/>
      <c r="R13" s="203"/>
      <c r="S13" s="224"/>
      <c r="T13" s="203"/>
      <c r="U13" s="204"/>
      <c r="V13" s="205"/>
      <c r="W13" s="206"/>
      <c r="X13" s="205"/>
      <c r="Y13" s="206"/>
      <c r="Z13" s="205"/>
      <c r="AA13" s="206"/>
      <c r="AB13" s="245" t="str">
        <f t="shared" si="0"/>
        <v/>
      </c>
      <c r="AC13" s="246"/>
    </row>
    <row r="14" spans="1:32">
      <c r="A14" s="15"/>
      <c r="B14" s="255"/>
      <c r="C14" s="256"/>
      <c r="D14" s="201"/>
      <c r="E14" s="202"/>
      <c r="F14" s="216"/>
      <c r="G14" s="216"/>
      <c r="H14" s="216"/>
      <c r="I14" s="216"/>
      <c r="J14" s="216"/>
      <c r="K14" s="216"/>
      <c r="L14" s="230"/>
      <c r="M14" s="216"/>
      <c r="N14" s="216"/>
      <c r="O14" s="216"/>
      <c r="P14" s="216"/>
      <c r="Q14" s="257"/>
      <c r="R14" s="203"/>
      <c r="S14" s="224"/>
      <c r="T14" s="203"/>
      <c r="U14" s="204"/>
      <c r="V14" s="205"/>
      <c r="W14" s="206"/>
      <c r="X14" s="205"/>
      <c r="Y14" s="206"/>
      <c r="Z14" s="205"/>
      <c r="AA14" s="206"/>
      <c r="AB14" s="245" t="str">
        <f t="shared" si="0"/>
        <v/>
      </c>
      <c r="AC14" s="246"/>
    </row>
    <row r="15" spans="1:32">
      <c r="A15" s="15"/>
      <c r="B15" s="255"/>
      <c r="C15" s="256"/>
      <c r="D15" s="201"/>
      <c r="E15" s="202"/>
      <c r="F15" s="216"/>
      <c r="G15" s="216"/>
      <c r="H15" s="216"/>
      <c r="I15" s="216"/>
      <c r="J15" s="216"/>
      <c r="K15" s="216"/>
      <c r="L15" s="230"/>
      <c r="M15" s="216"/>
      <c r="N15" s="216"/>
      <c r="O15" s="216"/>
      <c r="P15" s="216"/>
      <c r="Q15" s="257"/>
      <c r="R15" s="203"/>
      <c r="S15" s="224"/>
      <c r="T15" s="203"/>
      <c r="U15" s="204"/>
      <c r="V15" s="205"/>
      <c r="W15" s="206"/>
      <c r="X15" s="205"/>
      <c r="Y15" s="206"/>
      <c r="Z15" s="205"/>
      <c r="AA15" s="206"/>
      <c r="AB15" s="245" t="str">
        <f t="shared" si="0"/>
        <v/>
      </c>
      <c r="AC15" s="246"/>
    </row>
    <row r="16" spans="1:32">
      <c r="A16" s="15"/>
      <c r="B16" s="255"/>
      <c r="C16" s="256"/>
      <c r="D16" s="201"/>
      <c r="E16" s="202"/>
      <c r="F16" s="216"/>
      <c r="G16" s="216"/>
      <c r="H16" s="216"/>
      <c r="I16" s="216"/>
      <c r="J16" s="216"/>
      <c r="K16" s="216"/>
      <c r="L16" s="230"/>
      <c r="M16" s="216"/>
      <c r="N16" s="216"/>
      <c r="O16" s="216"/>
      <c r="P16" s="216"/>
      <c r="Q16" s="257"/>
      <c r="R16" s="203"/>
      <c r="S16" s="224"/>
      <c r="T16" s="203"/>
      <c r="U16" s="204"/>
      <c r="V16" s="205"/>
      <c r="W16" s="206"/>
      <c r="X16" s="205"/>
      <c r="Y16" s="206"/>
      <c r="Z16" s="205"/>
      <c r="AA16" s="206"/>
      <c r="AB16" s="245" t="str">
        <f t="shared" si="0"/>
        <v/>
      </c>
      <c r="AC16" s="246"/>
    </row>
    <row r="17" spans="1:29">
      <c r="A17" s="15"/>
      <c r="B17" s="255"/>
      <c r="C17" s="256"/>
      <c r="D17" s="201"/>
      <c r="E17" s="202"/>
      <c r="F17" s="216"/>
      <c r="G17" s="216"/>
      <c r="H17" s="216"/>
      <c r="I17" s="216"/>
      <c r="J17" s="216"/>
      <c r="K17" s="216"/>
      <c r="L17" s="230"/>
      <c r="M17" s="216"/>
      <c r="N17" s="216"/>
      <c r="O17" s="216"/>
      <c r="P17" s="216"/>
      <c r="Q17" s="257"/>
      <c r="R17" s="203"/>
      <c r="S17" s="224"/>
      <c r="T17" s="203"/>
      <c r="U17" s="204"/>
      <c r="V17" s="205"/>
      <c r="W17" s="206"/>
      <c r="X17" s="205"/>
      <c r="Y17" s="206"/>
      <c r="Z17" s="205"/>
      <c r="AA17" s="206"/>
      <c r="AB17" s="245" t="str">
        <f t="shared" si="0"/>
        <v/>
      </c>
      <c r="AC17" s="246"/>
    </row>
    <row r="18" spans="1:29">
      <c r="A18" s="15"/>
      <c r="B18" s="255"/>
      <c r="C18" s="256"/>
      <c r="D18" s="201"/>
      <c r="E18" s="202"/>
      <c r="F18" s="216"/>
      <c r="G18" s="216"/>
      <c r="H18" s="216"/>
      <c r="I18" s="216"/>
      <c r="J18" s="216"/>
      <c r="K18" s="216"/>
      <c r="L18" s="230"/>
      <c r="M18" s="216"/>
      <c r="N18" s="216"/>
      <c r="O18" s="216"/>
      <c r="P18" s="216"/>
      <c r="Q18" s="257"/>
      <c r="R18" s="203"/>
      <c r="S18" s="224"/>
      <c r="T18" s="203"/>
      <c r="U18" s="204"/>
      <c r="V18" s="205"/>
      <c r="W18" s="206"/>
      <c r="X18" s="205"/>
      <c r="Y18" s="206"/>
      <c r="Z18" s="205"/>
      <c r="AA18" s="206"/>
      <c r="AB18" s="245" t="str">
        <f t="shared" si="0"/>
        <v/>
      </c>
      <c r="AC18" s="246"/>
    </row>
    <row r="19" spans="1:29">
      <c r="A19" s="15"/>
      <c r="B19" s="255"/>
      <c r="C19" s="256"/>
      <c r="D19" s="201"/>
      <c r="E19" s="202"/>
      <c r="F19" s="216"/>
      <c r="G19" s="216"/>
      <c r="H19" s="216"/>
      <c r="I19" s="216"/>
      <c r="J19" s="216"/>
      <c r="K19" s="216"/>
      <c r="L19" s="230"/>
      <c r="M19" s="216"/>
      <c r="N19" s="216"/>
      <c r="O19" s="216"/>
      <c r="P19" s="216"/>
      <c r="Q19" s="257"/>
      <c r="R19" s="203"/>
      <c r="S19" s="224"/>
      <c r="T19" s="203"/>
      <c r="U19" s="204"/>
      <c r="V19" s="205"/>
      <c r="W19" s="206"/>
      <c r="X19" s="205"/>
      <c r="Y19" s="206"/>
      <c r="Z19" s="205"/>
      <c r="AA19" s="206"/>
      <c r="AB19" s="245" t="str">
        <f t="shared" si="0"/>
        <v/>
      </c>
      <c r="AC19" s="246"/>
    </row>
    <row r="20" spans="1:29">
      <c r="A20" s="15"/>
      <c r="B20" s="255"/>
      <c r="C20" s="256"/>
      <c r="D20" s="201"/>
      <c r="E20" s="202"/>
      <c r="F20" s="216"/>
      <c r="G20" s="216"/>
      <c r="H20" s="216"/>
      <c r="I20" s="216"/>
      <c r="J20" s="216"/>
      <c r="K20" s="216"/>
      <c r="L20" s="230"/>
      <c r="M20" s="216"/>
      <c r="N20" s="216"/>
      <c r="O20" s="216"/>
      <c r="P20" s="216"/>
      <c r="Q20" s="257"/>
      <c r="R20" s="203"/>
      <c r="S20" s="224"/>
      <c r="T20" s="203"/>
      <c r="U20" s="204"/>
      <c r="V20" s="205"/>
      <c r="W20" s="206"/>
      <c r="X20" s="205"/>
      <c r="Y20" s="206"/>
      <c r="Z20" s="205"/>
      <c r="AA20" s="206"/>
      <c r="AB20" s="245" t="str">
        <f t="shared" si="0"/>
        <v/>
      </c>
      <c r="AC20" s="246"/>
    </row>
    <row r="21" spans="1:29">
      <c r="A21" s="15"/>
      <c r="B21" s="255"/>
      <c r="C21" s="256"/>
      <c r="D21" s="201"/>
      <c r="E21" s="202"/>
      <c r="F21" s="216"/>
      <c r="G21" s="216"/>
      <c r="H21" s="216"/>
      <c r="I21" s="216"/>
      <c r="J21" s="216"/>
      <c r="K21" s="216"/>
      <c r="L21" s="230"/>
      <c r="M21" s="216"/>
      <c r="N21" s="216"/>
      <c r="O21" s="216"/>
      <c r="P21" s="216"/>
      <c r="Q21" s="257"/>
      <c r="R21" s="203"/>
      <c r="S21" s="224"/>
      <c r="T21" s="203"/>
      <c r="U21" s="204"/>
      <c r="V21" s="205"/>
      <c r="W21" s="206"/>
      <c r="X21" s="205"/>
      <c r="Y21" s="206"/>
      <c r="Z21" s="205"/>
      <c r="AA21" s="206"/>
      <c r="AB21" s="245" t="str">
        <f t="shared" si="0"/>
        <v/>
      </c>
      <c r="AC21" s="246"/>
    </row>
    <row r="22" spans="1:29">
      <c r="A22" s="15"/>
      <c r="B22" s="255"/>
      <c r="C22" s="256"/>
      <c r="D22" s="201"/>
      <c r="E22" s="202"/>
      <c r="F22" s="216"/>
      <c r="G22" s="216"/>
      <c r="H22" s="216"/>
      <c r="I22" s="216"/>
      <c r="J22" s="216"/>
      <c r="K22" s="216"/>
      <c r="L22" s="230"/>
      <c r="M22" s="216"/>
      <c r="N22" s="216"/>
      <c r="O22" s="216"/>
      <c r="P22" s="216"/>
      <c r="Q22" s="257"/>
      <c r="R22" s="203"/>
      <c r="S22" s="224"/>
      <c r="T22" s="203"/>
      <c r="U22" s="204"/>
      <c r="V22" s="205"/>
      <c r="W22" s="206"/>
      <c r="X22" s="205"/>
      <c r="Y22" s="206"/>
      <c r="Z22" s="205"/>
      <c r="AA22" s="206"/>
      <c r="AB22" s="245" t="str">
        <f t="shared" si="0"/>
        <v/>
      </c>
      <c r="AC22" s="246"/>
    </row>
    <row r="23" spans="1:29">
      <c r="A23" s="15"/>
      <c r="B23" s="255"/>
      <c r="C23" s="256"/>
      <c r="D23" s="201"/>
      <c r="E23" s="202"/>
      <c r="F23" s="216"/>
      <c r="G23" s="216"/>
      <c r="H23" s="216"/>
      <c r="I23" s="216"/>
      <c r="J23" s="216"/>
      <c r="K23" s="216"/>
      <c r="L23" s="230"/>
      <c r="M23" s="216"/>
      <c r="N23" s="216"/>
      <c r="O23" s="216"/>
      <c r="P23" s="216"/>
      <c r="Q23" s="257"/>
      <c r="R23" s="203"/>
      <c r="S23" s="224"/>
      <c r="T23" s="203"/>
      <c r="U23" s="204"/>
      <c r="V23" s="205"/>
      <c r="W23" s="206"/>
      <c r="X23" s="205"/>
      <c r="Y23" s="206"/>
      <c r="Z23" s="205"/>
      <c r="AA23" s="206"/>
      <c r="AB23" s="245" t="str">
        <f t="shared" si="0"/>
        <v/>
      </c>
      <c r="AC23" s="246"/>
    </row>
    <row r="24" spans="1:29">
      <c r="A24" s="15"/>
      <c r="B24" s="255"/>
      <c r="C24" s="256"/>
      <c r="D24" s="201"/>
      <c r="E24" s="202"/>
      <c r="F24" s="216"/>
      <c r="G24" s="216"/>
      <c r="H24" s="216"/>
      <c r="I24" s="216"/>
      <c r="J24" s="216"/>
      <c r="K24" s="216"/>
      <c r="L24" s="230"/>
      <c r="M24" s="216"/>
      <c r="N24" s="216"/>
      <c r="O24" s="216"/>
      <c r="P24" s="216"/>
      <c r="Q24" s="257"/>
      <c r="R24" s="203"/>
      <c r="S24" s="224"/>
      <c r="T24" s="203"/>
      <c r="U24" s="204"/>
      <c r="V24" s="205"/>
      <c r="W24" s="206"/>
      <c r="X24" s="205"/>
      <c r="Y24" s="206"/>
      <c r="Z24" s="205"/>
      <c r="AA24" s="206"/>
      <c r="AB24" s="245" t="str">
        <f t="shared" si="0"/>
        <v/>
      </c>
      <c r="AC24" s="246"/>
    </row>
    <row r="25" spans="1:29">
      <c r="A25" s="15"/>
      <c r="B25" s="255"/>
      <c r="C25" s="256"/>
      <c r="D25" s="201"/>
      <c r="E25" s="202"/>
      <c r="F25" s="216"/>
      <c r="G25" s="216"/>
      <c r="H25" s="216"/>
      <c r="I25" s="216"/>
      <c r="J25" s="216"/>
      <c r="K25" s="216"/>
      <c r="L25" s="230"/>
      <c r="M25" s="216"/>
      <c r="N25" s="216"/>
      <c r="O25" s="216"/>
      <c r="P25" s="216"/>
      <c r="Q25" s="257"/>
      <c r="R25" s="203"/>
      <c r="S25" s="224"/>
      <c r="T25" s="203"/>
      <c r="U25" s="204"/>
      <c r="V25" s="205"/>
      <c r="W25" s="206"/>
      <c r="X25" s="205"/>
      <c r="Y25" s="206"/>
      <c r="Z25" s="205"/>
      <c r="AA25" s="206"/>
      <c r="AB25" s="245" t="str">
        <f t="shared" si="0"/>
        <v/>
      </c>
      <c r="AC25" s="246"/>
    </row>
    <row r="26" spans="1:29">
      <c r="A26" s="15"/>
      <c r="B26" s="255"/>
      <c r="C26" s="256"/>
      <c r="D26" s="201"/>
      <c r="E26" s="202"/>
      <c r="F26" s="216"/>
      <c r="G26" s="216"/>
      <c r="H26" s="216"/>
      <c r="I26" s="216"/>
      <c r="J26" s="216"/>
      <c r="K26" s="216"/>
      <c r="L26" s="230"/>
      <c r="M26" s="216"/>
      <c r="N26" s="216"/>
      <c r="O26" s="216"/>
      <c r="P26" s="216"/>
      <c r="Q26" s="257"/>
      <c r="R26" s="203"/>
      <c r="S26" s="224"/>
      <c r="T26" s="203"/>
      <c r="U26" s="204"/>
      <c r="V26" s="205"/>
      <c r="W26" s="206"/>
      <c r="X26" s="205"/>
      <c r="Y26" s="206"/>
      <c r="Z26" s="205"/>
      <c r="AA26" s="206"/>
      <c r="AB26" s="245" t="str">
        <f t="shared" si="0"/>
        <v/>
      </c>
      <c r="AC26" s="246"/>
    </row>
    <row r="27" spans="1:29">
      <c r="A27" s="15"/>
      <c r="B27" s="255"/>
      <c r="C27" s="256"/>
      <c r="D27" s="201"/>
      <c r="E27" s="202"/>
      <c r="F27" s="216"/>
      <c r="G27" s="216"/>
      <c r="H27" s="216"/>
      <c r="I27" s="216"/>
      <c r="J27" s="216"/>
      <c r="K27" s="216"/>
      <c r="L27" s="230"/>
      <c r="M27" s="216"/>
      <c r="N27" s="216"/>
      <c r="O27" s="216"/>
      <c r="P27" s="216"/>
      <c r="Q27" s="257"/>
      <c r="R27" s="203"/>
      <c r="S27" s="224"/>
      <c r="T27" s="203"/>
      <c r="U27" s="204"/>
      <c r="V27" s="205"/>
      <c r="W27" s="206"/>
      <c r="X27" s="205"/>
      <c r="Y27" s="206"/>
      <c r="Z27" s="205"/>
      <c r="AA27" s="206"/>
      <c r="AB27" s="245" t="str">
        <f t="shared" si="0"/>
        <v/>
      </c>
      <c r="AC27" s="246"/>
    </row>
    <row r="28" spans="1:29">
      <c r="A28" s="15"/>
      <c r="B28" s="255"/>
      <c r="C28" s="256"/>
      <c r="D28" s="201"/>
      <c r="E28" s="202"/>
      <c r="F28" s="216"/>
      <c r="G28" s="216"/>
      <c r="H28" s="216"/>
      <c r="I28" s="216"/>
      <c r="J28" s="216"/>
      <c r="K28" s="216"/>
      <c r="L28" s="230"/>
      <c r="M28" s="216"/>
      <c r="N28" s="216"/>
      <c r="O28" s="216"/>
      <c r="P28" s="216"/>
      <c r="Q28" s="257"/>
      <c r="R28" s="203"/>
      <c r="S28" s="224"/>
      <c r="T28" s="203"/>
      <c r="U28" s="204"/>
      <c r="V28" s="205"/>
      <c r="W28" s="206"/>
      <c r="X28" s="205"/>
      <c r="Y28" s="206"/>
      <c r="Z28" s="205"/>
      <c r="AA28" s="206"/>
      <c r="AB28" s="245" t="str">
        <f t="shared" si="0"/>
        <v/>
      </c>
      <c r="AC28" s="246"/>
    </row>
    <row r="29" spans="1:29">
      <c r="A29" s="15"/>
      <c r="B29" s="255"/>
      <c r="C29" s="256"/>
      <c r="D29" s="201"/>
      <c r="E29" s="202"/>
      <c r="F29" s="216"/>
      <c r="G29" s="216"/>
      <c r="H29" s="216"/>
      <c r="I29" s="216"/>
      <c r="J29" s="216"/>
      <c r="K29" s="216"/>
      <c r="L29" s="230"/>
      <c r="M29" s="216"/>
      <c r="N29" s="216"/>
      <c r="O29" s="216"/>
      <c r="P29" s="216"/>
      <c r="Q29" s="257"/>
      <c r="R29" s="203"/>
      <c r="S29" s="224"/>
      <c r="T29" s="203"/>
      <c r="U29" s="204"/>
      <c r="V29" s="205"/>
      <c r="W29" s="206"/>
      <c r="X29" s="205"/>
      <c r="Y29" s="206"/>
      <c r="Z29" s="205"/>
      <c r="AA29" s="206"/>
      <c r="AB29" s="245" t="str">
        <f t="shared" si="0"/>
        <v/>
      </c>
      <c r="AC29" s="246"/>
    </row>
    <row r="30" spans="1:29">
      <c r="A30" s="15"/>
      <c r="B30" s="255"/>
      <c r="C30" s="256"/>
      <c r="D30" s="201"/>
      <c r="E30" s="202"/>
      <c r="F30" s="216"/>
      <c r="G30" s="216"/>
      <c r="H30" s="216"/>
      <c r="I30" s="216"/>
      <c r="J30" s="216"/>
      <c r="K30" s="216"/>
      <c r="L30" s="230"/>
      <c r="M30" s="216"/>
      <c r="N30" s="216"/>
      <c r="O30" s="216"/>
      <c r="P30" s="216"/>
      <c r="Q30" s="257"/>
      <c r="R30" s="203"/>
      <c r="S30" s="224"/>
      <c r="T30" s="203"/>
      <c r="U30" s="204"/>
      <c r="V30" s="205"/>
      <c r="W30" s="206"/>
      <c r="X30" s="205"/>
      <c r="Y30" s="206"/>
      <c r="Z30" s="205"/>
      <c r="AA30" s="206"/>
      <c r="AB30" s="245" t="str">
        <f t="shared" si="0"/>
        <v/>
      </c>
      <c r="AC30" s="246"/>
    </row>
    <row r="31" spans="1:29">
      <c r="A31" s="15"/>
      <c r="B31" s="255"/>
      <c r="C31" s="256"/>
      <c r="D31" s="201"/>
      <c r="E31" s="202"/>
      <c r="F31" s="216"/>
      <c r="G31" s="216"/>
      <c r="H31" s="216"/>
      <c r="I31" s="216"/>
      <c r="J31" s="216"/>
      <c r="K31" s="216"/>
      <c r="L31" s="230"/>
      <c r="M31" s="216"/>
      <c r="N31" s="216"/>
      <c r="O31" s="216"/>
      <c r="P31" s="216"/>
      <c r="Q31" s="257"/>
      <c r="R31" s="203"/>
      <c r="S31" s="224"/>
      <c r="T31" s="203"/>
      <c r="U31" s="204"/>
      <c r="V31" s="205"/>
      <c r="W31" s="206"/>
      <c r="X31" s="205"/>
      <c r="Y31" s="206"/>
      <c r="Z31" s="205"/>
      <c r="AA31" s="206"/>
      <c r="AB31" s="245" t="str">
        <f t="shared" si="0"/>
        <v/>
      </c>
      <c r="AC31" s="246"/>
    </row>
    <row r="32" spans="1:29">
      <c r="A32" s="15"/>
      <c r="B32" s="255"/>
      <c r="C32" s="256"/>
      <c r="D32" s="201"/>
      <c r="E32" s="202"/>
      <c r="F32" s="216"/>
      <c r="G32" s="216"/>
      <c r="H32" s="216"/>
      <c r="I32" s="216"/>
      <c r="J32" s="216"/>
      <c r="K32" s="216"/>
      <c r="L32" s="230"/>
      <c r="M32" s="216"/>
      <c r="N32" s="216"/>
      <c r="O32" s="216"/>
      <c r="P32" s="216"/>
      <c r="Q32" s="257"/>
      <c r="R32" s="203"/>
      <c r="S32" s="224"/>
      <c r="T32" s="203"/>
      <c r="U32" s="204"/>
      <c r="V32" s="205"/>
      <c r="W32" s="206"/>
      <c r="X32" s="205"/>
      <c r="Y32" s="206"/>
      <c r="Z32" s="205"/>
      <c r="AA32" s="206"/>
      <c r="AB32" s="245" t="str">
        <f t="shared" si="0"/>
        <v/>
      </c>
      <c r="AC32" s="246"/>
    </row>
    <row r="33" spans="1:29">
      <c r="A33" s="15"/>
      <c r="B33" s="255"/>
      <c r="C33" s="256"/>
      <c r="D33" s="201"/>
      <c r="E33" s="202"/>
      <c r="F33" s="216"/>
      <c r="G33" s="216"/>
      <c r="H33" s="216"/>
      <c r="I33" s="216"/>
      <c r="J33" s="216"/>
      <c r="K33" s="216"/>
      <c r="L33" s="230"/>
      <c r="M33" s="216"/>
      <c r="N33" s="216"/>
      <c r="O33" s="216"/>
      <c r="P33" s="216"/>
      <c r="Q33" s="257"/>
      <c r="R33" s="203"/>
      <c r="S33" s="224"/>
      <c r="T33" s="203"/>
      <c r="U33" s="204"/>
      <c r="V33" s="205"/>
      <c r="W33" s="206"/>
      <c r="X33" s="205"/>
      <c r="Y33" s="206"/>
      <c r="Z33" s="205"/>
      <c r="AA33" s="206"/>
      <c r="AB33" s="245" t="str">
        <f t="shared" si="0"/>
        <v/>
      </c>
      <c r="AC33" s="246"/>
    </row>
    <row r="34" spans="1:29">
      <c r="A34" s="15"/>
      <c r="B34" s="255"/>
      <c r="C34" s="256"/>
      <c r="D34" s="201"/>
      <c r="E34" s="202"/>
      <c r="F34" s="216"/>
      <c r="G34" s="216"/>
      <c r="H34" s="216"/>
      <c r="I34" s="216"/>
      <c r="J34" s="216"/>
      <c r="K34" s="216"/>
      <c r="L34" s="230"/>
      <c r="M34" s="216"/>
      <c r="N34" s="216"/>
      <c r="O34" s="216"/>
      <c r="P34" s="216"/>
      <c r="Q34" s="257"/>
      <c r="R34" s="203"/>
      <c r="S34" s="224"/>
      <c r="T34" s="203"/>
      <c r="U34" s="204"/>
      <c r="V34" s="205"/>
      <c r="W34" s="206"/>
      <c r="X34" s="205"/>
      <c r="Y34" s="206"/>
      <c r="Z34" s="205"/>
      <c r="AA34" s="206"/>
      <c r="AB34" s="245" t="str">
        <f t="shared" si="0"/>
        <v/>
      </c>
      <c r="AC34" s="246"/>
    </row>
    <row r="35" spans="1:29">
      <c r="A35" s="15"/>
      <c r="B35" s="255"/>
      <c r="C35" s="256"/>
      <c r="D35" s="201"/>
      <c r="E35" s="202"/>
      <c r="F35" s="216"/>
      <c r="G35" s="216"/>
      <c r="H35" s="216"/>
      <c r="I35" s="216"/>
      <c r="J35" s="216"/>
      <c r="K35" s="216"/>
      <c r="L35" s="230"/>
      <c r="M35" s="216"/>
      <c r="N35" s="216"/>
      <c r="O35" s="216"/>
      <c r="P35" s="216"/>
      <c r="Q35" s="257"/>
      <c r="R35" s="203"/>
      <c r="S35" s="224"/>
      <c r="T35" s="203"/>
      <c r="U35" s="204"/>
      <c r="V35" s="205"/>
      <c r="W35" s="206"/>
      <c r="X35" s="205"/>
      <c r="Y35" s="206"/>
      <c r="Z35" s="205"/>
      <c r="AA35" s="206"/>
      <c r="AB35" s="245" t="str">
        <f t="shared" si="0"/>
        <v/>
      </c>
      <c r="AC35" s="246"/>
    </row>
    <row r="36" spans="1:29">
      <c r="A36" s="15"/>
      <c r="B36" s="255"/>
      <c r="C36" s="256"/>
      <c r="D36" s="201"/>
      <c r="E36" s="202"/>
      <c r="F36" s="216"/>
      <c r="G36" s="216"/>
      <c r="H36" s="216"/>
      <c r="I36" s="216"/>
      <c r="J36" s="216"/>
      <c r="K36" s="216"/>
      <c r="L36" s="230"/>
      <c r="M36" s="216"/>
      <c r="N36" s="216"/>
      <c r="O36" s="216"/>
      <c r="P36" s="216"/>
      <c r="Q36" s="257"/>
      <c r="R36" s="203"/>
      <c r="S36" s="224"/>
      <c r="T36" s="203"/>
      <c r="U36" s="204"/>
      <c r="V36" s="205"/>
      <c r="W36" s="206"/>
      <c r="X36" s="205"/>
      <c r="Y36" s="206"/>
      <c r="Z36" s="205"/>
      <c r="AA36" s="206"/>
      <c r="AB36" s="245" t="str">
        <f t="shared" si="0"/>
        <v/>
      </c>
      <c r="AC36" s="246"/>
    </row>
    <row r="37" spans="1:29">
      <c r="A37" s="15"/>
      <c r="B37" s="255"/>
      <c r="C37" s="256"/>
      <c r="D37" s="201"/>
      <c r="E37" s="202"/>
      <c r="F37" s="216"/>
      <c r="G37" s="216"/>
      <c r="H37" s="216"/>
      <c r="I37" s="216"/>
      <c r="J37" s="216"/>
      <c r="K37" s="216"/>
      <c r="L37" s="230"/>
      <c r="M37" s="216"/>
      <c r="N37" s="216"/>
      <c r="O37" s="216"/>
      <c r="P37" s="216"/>
      <c r="Q37" s="257"/>
      <c r="R37" s="203"/>
      <c r="S37" s="224"/>
      <c r="T37" s="203"/>
      <c r="U37" s="204"/>
      <c r="V37" s="205"/>
      <c r="W37" s="206"/>
      <c r="X37" s="205"/>
      <c r="Y37" s="206"/>
      <c r="Z37" s="205"/>
      <c r="AA37" s="206"/>
      <c r="AB37" s="245" t="str">
        <f t="shared" si="0"/>
        <v/>
      </c>
      <c r="AC37" s="246"/>
    </row>
    <row r="38" spans="1:29">
      <c r="A38" s="15"/>
      <c r="B38" s="255"/>
      <c r="C38" s="256"/>
      <c r="D38" s="201"/>
      <c r="E38" s="202"/>
      <c r="F38" s="216"/>
      <c r="G38" s="216"/>
      <c r="H38" s="216"/>
      <c r="I38" s="216"/>
      <c r="J38" s="216"/>
      <c r="K38" s="216"/>
      <c r="L38" s="230"/>
      <c r="M38" s="216"/>
      <c r="N38" s="216"/>
      <c r="O38" s="216"/>
      <c r="P38" s="216"/>
      <c r="Q38" s="257"/>
      <c r="R38" s="203"/>
      <c r="S38" s="224"/>
      <c r="T38" s="203"/>
      <c r="U38" s="204"/>
      <c r="V38" s="205"/>
      <c r="W38" s="206"/>
      <c r="X38" s="205"/>
      <c r="Y38" s="206"/>
      <c r="Z38" s="205"/>
      <c r="AA38" s="206"/>
      <c r="AB38" s="245" t="str">
        <f t="shared" si="0"/>
        <v/>
      </c>
      <c r="AC38" s="246"/>
    </row>
    <row r="39" spans="1:29">
      <c r="A39" s="15"/>
      <c r="B39" s="255"/>
      <c r="C39" s="256"/>
      <c r="D39" s="201"/>
      <c r="E39" s="202"/>
      <c r="F39" s="216"/>
      <c r="G39" s="216"/>
      <c r="H39" s="216"/>
      <c r="I39" s="216"/>
      <c r="J39" s="216"/>
      <c r="K39" s="216"/>
      <c r="L39" s="230"/>
      <c r="M39" s="216"/>
      <c r="N39" s="216"/>
      <c r="O39" s="216"/>
      <c r="P39" s="216"/>
      <c r="Q39" s="257"/>
      <c r="R39" s="203"/>
      <c r="S39" s="224"/>
      <c r="T39" s="203"/>
      <c r="U39" s="204"/>
      <c r="V39" s="205"/>
      <c r="W39" s="206"/>
      <c r="X39" s="205"/>
      <c r="Y39" s="206"/>
      <c r="Z39" s="205"/>
      <c r="AA39" s="206"/>
      <c r="AB39" s="245" t="str">
        <f t="shared" si="0"/>
        <v/>
      </c>
      <c r="AC39" s="246"/>
    </row>
    <row r="40" spans="1:29">
      <c r="A40" s="15"/>
      <c r="B40" s="255"/>
      <c r="C40" s="256"/>
      <c r="D40" s="201"/>
      <c r="E40" s="202"/>
      <c r="F40" s="216"/>
      <c r="G40" s="216"/>
      <c r="H40" s="216"/>
      <c r="I40" s="216"/>
      <c r="J40" s="216"/>
      <c r="K40" s="216"/>
      <c r="L40" s="230"/>
      <c r="M40" s="216"/>
      <c r="N40" s="216"/>
      <c r="O40" s="216"/>
      <c r="P40" s="216"/>
      <c r="Q40" s="257"/>
      <c r="R40" s="203"/>
      <c r="S40" s="224"/>
      <c r="T40" s="203"/>
      <c r="U40" s="204"/>
      <c r="V40" s="205"/>
      <c r="W40" s="206"/>
      <c r="X40" s="205"/>
      <c r="Y40" s="206"/>
      <c r="Z40" s="205"/>
      <c r="AA40" s="206"/>
      <c r="AB40" s="245" t="str">
        <f t="shared" si="0"/>
        <v/>
      </c>
      <c r="AC40" s="246"/>
    </row>
    <row r="41" spans="1:29">
      <c r="A41" s="15"/>
      <c r="B41" s="255"/>
      <c r="C41" s="256"/>
      <c r="D41" s="201"/>
      <c r="E41" s="202"/>
      <c r="F41" s="216"/>
      <c r="G41" s="216"/>
      <c r="H41" s="216"/>
      <c r="I41" s="216"/>
      <c r="J41" s="216"/>
      <c r="K41" s="216"/>
      <c r="L41" s="230"/>
      <c r="M41" s="216"/>
      <c r="N41" s="216"/>
      <c r="O41" s="216"/>
      <c r="P41" s="216"/>
      <c r="Q41" s="257"/>
      <c r="R41" s="203"/>
      <c r="S41" s="224"/>
      <c r="T41" s="203"/>
      <c r="U41" s="204"/>
      <c r="V41" s="205"/>
      <c r="W41" s="206"/>
      <c r="X41" s="205"/>
      <c r="Y41" s="206"/>
      <c r="Z41" s="205"/>
      <c r="AA41" s="206"/>
      <c r="AB41" s="245" t="str">
        <f t="shared" si="0"/>
        <v/>
      </c>
      <c r="AC41" s="246"/>
    </row>
    <row r="42" spans="1:29">
      <c r="A42" s="15"/>
      <c r="B42" s="255"/>
      <c r="C42" s="256"/>
      <c r="D42" s="201"/>
      <c r="E42" s="202"/>
      <c r="F42" s="216"/>
      <c r="G42" s="216"/>
      <c r="H42" s="216"/>
      <c r="I42" s="216"/>
      <c r="J42" s="216"/>
      <c r="K42" s="216"/>
      <c r="L42" s="230"/>
      <c r="M42" s="216"/>
      <c r="N42" s="216"/>
      <c r="O42" s="216"/>
      <c r="P42" s="216"/>
      <c r="Q42" s="257"/>
      <c r="R42" s="203"/>
      <c r="S42" s="224"/>
      <c r="T42" s="203"/>
      <c r="U42" s="204"/>
      <c r="V42" s="205"/>
      <c r="W42" s="206"/>
      <c r="X42" s="205"/>
      <c r="Y42" s="206"/>
      <c r="Z42" s="205"/>
      <c r="AA42" s="206"/>
      <c r="AB42" s="245" t="str">
        <f t="shared" si="0"/>
        <v/>
      </c>
      <c r="AC42" s="246"/>
    </row>
    <row r="43" spans="1:29">
      <c r="A43" s="15"/>
      <c r="B43" s="255"/>
      <c r="C43" s="256"/>
      <c r="D43" s="201"/>
      <c r="E43" s="202"/>
      <c r="F43" s="216"/>
      <c r="G43" s="216"/>
      <c r="H43" s="216"/>
      <c r="I43" s="216"/>
      <c r="J43" s="216"/>
      <c r="K43" s="216"/>
      <c r="L43" s="230"/>
      <c r="M43" s="216"/>
      <c r="N43" s="216"/>
      <c r="O43" s="216"/>
      <c r="P43" s="216"/>
      <c r="Q43" s="257"/>
      <c r="R43" s="203"/>
      <c r="S43" s="224"/>
      <c r="T43" s="203"/>
      <c r="U43" s="204"/>
      <c r="V43" s="205"/>
      <c r="W43" s="206"/>
      <c r="X43" s="205"/>
      <c r="Y43" s="206"/>
      <c r="Z43" s="205"/>
      <c r="AA43" s="206"/>
      <c r="AB43" s="245" t="str">
        <f t="shared" si="0"/>
        <v/>
      </c>
      <c r="AC43" s="246"/>
    </row>
    <row r="44" spans="1:29">
      <c r="A44" s="15"/>
      <c r="B44" s="255"/>
      <c r="C44" s="256"/>
      <c r="D44" s="201"/>
      <c r="E44" s="202"/>
      <c r="F44" s="216"/>
      <c r="G44" s="216"/>
      <c r="H44" s="216"/>
      <c r="I44" s="216"/>
      <c r="J44" s="216"/>
      <c r="K44" s="216"/>
      <c r="L44" s="230"/>
      <c r="M44" s="216"/>
      <c r="N44" s="216"/>
      <c r="O44" s="216"/>
      <c r="P44" s="216"/>
      <c r="Q44" s="257"/>
      <c r="R44" s="203"/>
      <c r="S44" s="224"/>
      <c r="T44" s="203"/>
      <c r="U44" s="204"/>
      <c r="V44" s="205"/>
      <c r="W44" s="206"/>
      <c r="X44" s="205"/>
      <c r="Y44" s="206"/>
      <c r="Z44" s="205"/>
      <c r="AA44" s="206"/>
      <c r="AB44" s="245" t="str">
        <f t="shared" si="0"/>
        <v/>
      </c>
      <c r="AC44" s="246"/>
    </row>
    <row r="45" spans="1:29">
      <c r="A45" s="15"/>
      <c r="B45" s="255"/>
      <c r="C45" s="256"/>
      <c r="D45" s="201"/>
      <c r="E45" s="202"/>
      <c r="F45" s="216"/>
      <c r="G45" s="216"/>
      <c r="H45" s="216"/>
      <c r="I45" s="216"/>
      <c r="J45" s="216"/>
      <c r="K45" s="216"/>
      <c r="L45" s="230"/>
      <c r="M45" s="216"/>
      <c r="N45" s="216"/>
      <c r="O45" s="216"/>
      <c r="P45" s="216"/>
      <c r="Q45" s="257"/>
      <c r="R45" s="203"/>
      <c r="S45" s="224"/>
      <c r="T45" s="203"/>
      <c r="U45" s="204"/>
      <c r="V45" s="205"/>
      <c r="W45" s="206"/>
      <c r="X45" s="205"/>
      <c r="Y45" s="206"/>
      <c r="Z45" s="205"/>
      <c r="AA45" s="206"/>
      <c r="AB45" s="245" t="str">
        <f t="shared" si="0"/>
        <v/>
      </c>
      <c r="AC45" s="246"/>
    </row>
    <row r="46" spans="1:29">
      <c r="A46" s="15"/>
      <c r="B46" s="255"/>
      <c r="C46" s="256"/>
      <c r="D46" s="201"/>
      <c r="E46" s="202"/>
      <c r="F46" s="216"/>
      <c r="G46" s="216"/>
      <c r="H46" s="216"/>
      <c r="I46" s="216"/>
      <c r="J46" s="216"/>
      <c r="K46" s="216"/>
      <c r="L46" s="230"/>
      <c r="M46" s="216"/>
      <c r="N46" s="216"/>
      <c r="O46" s="216"/>
      <c r="P46" s="216"/>
      <c r="Q46" s="257"/>
      <c r="R46" s="203"/>
      <c r="S46" s="224"/>
      <c r="T46" s="203"/>
      <c r="U46" s="204"/>
      <c r="V46" s="205"/>
      <c r="W46" s="206"/>
      <c r="X46" s="205"/>
      <c r="Y46" s="206"/>
      <c r="Z46" s="205"/>
      <c r="AA46" s="206"/>
      <c r="AB46" s="245" t="str">
        <f t="shared" si="0"/>
        <v/>
      </c>
      <c r="AC46" s="246"/>
    </row>
    <row r="47" spans="1:29">
      <c r="A47" s="15"/>
      <c r="B47" s="255"/>
      <c r="C47" s="256"/>
      <c r="D47" s="201"/>
      <c r="E47" s="202"/>
      <c r="F47" s="216"/>
      <c r="G47" s="216"/>
      <c r="H47" s="216"/>
      <c r="I47" s="216"/>
      <c r="J47" s="216"/>
      <c r="K47" s="216"/>
      <c r="L47" s="230"/>
      <c r="M47" s="216"/>
      <c r="N47" s="216"/>
      <c r="O47" s="216"/>
      <c r="P47" s="216"/>
      <c r="Q47" s="257"/>
      <c r="R47" s="203"/>
      <c r="S47" s="224"/>
      <c r="T47" s="203"/>
      <c r="U47" s="204"/>
      <c r="V47" s="205"/>
      <c r="W47" s="206"/>
      <c r="X47" s="205"/>
      <c r="Y47" s="206"/>
      <c r="Z47" s="205"/>
      <c r="AA47" s="206"/>
      <c r="AB47" s="245" t="str">
        <f t="shared" si="0"/>
        <v/>
      </c>
      <c r="AC47" s="246"/>
    </row>
    <row r="48" spans="1:29">
      <c r="A48" s="15"/>
      <c r="B48" s="255"/>
      <c r="C48" s="256"/>
      <c r="D48" s="201"/>
      <c r="E48" s="202"/>
      <c r="F48" s="216"/>
      <c r="G48" s="216"/>
      <c r="H48" s="216"/>
      <c r="I48" s="216"/>
      <c r="J48" s="216"/>
      <c r="K48" s="216"/>
      <c r="L48" s="230"/>
      <c r="M48" s="216"/>
      <c r="N48" s="216"/>
      <c r="O48" s="216"/>
      <c r="P48" s="216"/>
      <c r="Q48" s="257"/>
      <c r="R48" s="203"/>
      <c r="S48" s="224"/>
      <c r="T48" s="203"/>
      <c r="U48" s="204"/>
      <c r="V48" s="205"/>
      <c r="W48" s="206"/>
      <c r="X48" s="205"/>
      <c r="Y48" s="206"/>
      <c r="Z48" s="205"/>
      <c r="AA48" s="206"/>
      <c r="AB48" s="245" t="str">
        <f t="shared" si="0"/>
        <v/>
      </c>
      <c r="AC48" s="246"/>
    </row>
    <row r="49" spans="1:34">
      <c r="A49" s="15"/>
      <c r="B49" s="255"/>
      <c r="C49" s="256"/>
      <c r="D49" s="201"/>
      <c r="E49" s="202"/>
      <c r="F49" s="216"/>
      <c r="G49" s="216"/>
      <c r="H49" s="216"/>
      <c r="I49" s="216"/>
      <c r="J49" s="216"/>
      <c r="K49" s="216"/>
      <c r="L49" s="230"/>
      <c r="M49" s="216"/>
      <c r="N49" s="216"/>
      <c r="O49" s="216"/>
      <c r="P49" s="216"/>
      <c r="Q49" s="257"/>
      <c r="R49" s="203"/>
      <c r="S49" s="224"/>
      <c r="T49" s="203"/>
      <c r="U49" s="204"/>
      <c r="V49" s="205"/>
      <c r="W49" s="206"/>
      <c r="X49" s="205"/>
      <c r="Y49" s="206"/>
      <c r="Z49" s="205"/>
      <c r="AA49" s="206"/>
      <c r="AB49" s="245" t="str">
        <f t="shared" si="0"/>
        <v/>
      </c>
      <c r="AC49" s="246"/>
    </row>
    <row r="50" spans="1:34" ht="12" thickBot="1">
      <c r="A50" s="15"/>
      <c r="B50" s="258"/>
      <c r="C50" s="259"/>
      <c r="D50" s="260"/>
      <c r="E50" s="261"/>
      <c r="F50" s="223"/>
      <c r="G50" s="223"/>
      <c r="H50" s="223"/>
      <c r="I50" s="223"/>
      <c r="J50" s="223"/>
      <c r="K50" s="223"/>
      <c r="L50" s="247"/>
      <c r="M50" s="223"/>
      <c r="N50" s="223"/>
      <c r="O50" s="223"/>
      <c r="P50" s="223"/>
      <c r="Q50" s="262"/>
      <c r="R50" s="225"/>
      <c r="S50" s="226"/>
      <c r="T50" s="203"/>
      <c r="U50" s="204"/>
      <c r="V50" s="205"/>
      <c r="W50" s="206"/>
      <c r="X50" s="205"/>
      <c r="Y50" s="206"/>
      <c r="Z50" s="205"/>
      <c r="AA50" s="206"/>
      <c r="AB50" s="245" t="str">
        <f t="shared" si="0"/>
        <v/>
      </c>
      <c r="AC50" s="246"/>
    </row>
    <row r="51" spans="1:34" ht="12" thickBot="1">
      <c r="A51" s="67"/>
      <c r="B51" s="68" t="str">
        <f>B99&amp;" "&amp;H99&amp;" "&amp;L99&amp;" "&amp;Q99</f>
        <v xml:space="preserve">   </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70"/>
    </row>
    <row r="52" spans="1:34" hidden="1">
      <c r="B52" s="8">
        <f>IF(B8&gt;D8,1,0)</f>
        <v>0</v>
      </c>
      <c r="C52" s="8"/>
      <c r="D52" s="8"/>
      <c r="E52" s="8"/>
      <c r="F52" s="272">
        <f>'Set-Up'!X16</f>
        <v>0</v>
      </c>
      <c r="G52" s="272"/>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73">
        <f>F52-30</f>
        <v>-30</v>
      </c>
      <c r="G53" s="273"/>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29"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29"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29"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29"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29"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29"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sheetData>
  <sheetProtection algorithmName="SHA-512" hashValue="iYNVdYBt8+efHT86alLwGv/fJOIAWm/dZmzr9vQ8AdmU+DmvD5O0HempbYmoBqNMeunU0yXs6BauB2l63WomyQ==" saltValue="3LlSOXqlLxeFZ2Y5jqc76w==" spinCount="100000" sheet="1" objects="1" scenarios="1"/>
  <mergeCells count="446">
    <mergeCell ref="K1:T1"/>
    <mergeCell ref="AB4:AC7"/>
    <mergeCell ref="AB10:AC10"/>
    <mergeCell ref="B11:C11"/>
    <mergeCell ref="D11:E11"/>
    <mergeCell ref="F11:K11"/>
    <mergeCell ref="L11:P11"/>
    <mergeCell ref="Q11:S11"/>
    <mergeCell ref="T11:U11"/>
    <mergeCell ref="V11:W11"/>
    <mergeCell ref="X11:Y11"/>
    <mergeCell ref="Z11:AA11"/>
    <mergeCell ref="AB11:AC11"/>
    <mergeCell ref="B4:C7"/>
    <mergeCell ref="D4:E7"/>
    <mergeCell ref="F4:K7"/>
    <mergeCell ref="L4:P7"/>
    <mergeCell ref="Q4:S7"/>
    <mergeCell ref="T4:U7"/>
    <mergeCell ref="V4:W7"/>
    <mergeCell ref="X4:Y7"/>
    <mergeCell ref="Z4:AA7"/>
    <mergeCell ref="B10:C10"/>
    <mergeCell ref="D10:E10"/>
    <mergeCell ref="F10:K10"/>
    <mergeCell ref="M2:R2"/>
    <mergeCell ref="L3:S3"/>
    <mergeCell ref="AB8:AC8"/>
    <mergeCell ref="B9:C9"/>
    <mergeCell ref="D9:E9"/>
    <mergeCell ref="F9:K9"/>
    <mergeCell ref="L9:P9"/>
    <mergeCell ref="Q9:S9"/>
    <mergeCell ref="T9:U9"/>
    <mergeCell ref="V9:W9"/>
    <mergeCell ref="X9:Y9"/>
    <mergeCell ref="Z9:AA9"/>
    <mergeCell ref="AB9:AC9"/>
    <mergeCell ref="B8:C8"/>
    <mergeCell ref="D8:E8"/>
    <mergeCell ref="F8:K8"/>
    <mergeCell ref="L8:P8"/>
    <mergeCell ref="Q8:S8"/>
    <mergeCell ref="T8:U8"/>
    <mergeCell ref="V8:W8"/>
    <mergeCell ref="X8:Y8"/>
    <mergeCell ref="Z8:AA8"/>
    <mergeCell ref="AA2:AC2"/>
    <mergeCell ref="L10:P10"/>
    <mergeCell ref="Q10:S10"/>
    <mergeCell ref="T10:U10"/>
    <mergeCell ref="V10:W10"/>
    <mergeCell ref="X10:Y10"/>
    <mergeCell ref="Z10:AA10"/>
    <mergeCell ref="AB12:AC12"/>
    <mergeCell ref="B13:C13"/>
    <mergeCell ref="D13:E13"/>
    <mergeCell ref="F13:K13"/>
    <mergeCell ref="L13:P13"/>
    <mergeCell ref="Q13:S13"/>
    <mergeCell ref="T13:U13"/>
    <mergeCell ref="V13:W13"/>
    <mergeCell ref="X13:Y13"/>
    <mergeCell ref="Z13:AA13"/>
    <mergeCell ref="AB13:AC13"/>
    <mergeCell ref="B12:C12"/>
    <mergeCell ref="D12:E12"/>
    <mergeCell ref="F12:K12"/>
    <mergeCell ref="L12:P12"/>
    <mergeCell ref="Q12:S12"/>
    <mergeCell ref="T12:U12"/>
    <mergeCell ref="V12:W12"/>
    <mergeCell ref="X12:Y12"/>
    <mergeCell ref="Z12:AA12"/>
    <mergeCell ref="AB14:AC14"/>
    <mergeCell ref="B15:C15"/>
    <mergeCell ref="D15:E15"/>
    <mergeCell ref="F15:K15"/>
    <mergeCell ref="L15:P15"/>
    <mergeCell ref="Q15:S15"/>
    <mergeCell ref="T15:U15"/>
    <mergeCell ref="V15:W15"/>
    <mergeCell ref="X15:Y15"/>
    <mergeCell ref="Z15:AA15"/>
    <mergeCell ref="AB15:AC15"/>
    <mergeCell ref="B14:C14"/>
    <mergeCell ref="D14:E14"/>
    <mergeCell ref="F14:K14"/>
    <mergeCell ref="L14:P14"/>
    <mergeCell ref="Q14:S14"/>
    <mergeCell ref="T14:U14"/>
    <mergeCell ref="V14:W14"/>
    <mergeCell ref="X14:Y14"/>
    <mergeCell ref="Z14:AA14"/>
    <mergeCell ref="AB16:AC16"/>
    <mergeCell ref="B17:C17"/>
    <mergeCell ref="D17:E17"/>
    <mergeCell ref="F17:K17"/>
    <mergeCell ref="L17:P17"/>
    <mergeCell ref="Q17:S17"/>
    <mergeCell ref="T17:U17"/>
    <mergeCell ref="V17:W17"/>
    <mergeCell ref="X17:Y17"/>
    <mergeCell ref="Z17:AA17"/>
    <mergeCell ref="AB17:AC17"/>
    <mergeCell ref="B16:C16"/>
    <mergeCell ref="D16:E16"/>
    <mergeCell ref="F16:K16"/>
    <mergeCell ref="L16:P16"/>
    <mergeCell ref="Q16:S16"/>
    <mergeCell ref="T16:U16"/>
    <mergeCell ref="V16:W16"/>
    <mergeCell ref="X16:Y16"/>
    <mergeCell ref="Z16:AA16"/>
    <mergeCell ref="AB18:AC18"/>
    <mergeCell ref="B19:C19"/>
    <mergeCell ref="D19:E19"/>
    <mergeCell ref="F19:K19"/>
    <mergeCell ref="L19:P19"/>
    <mergeCell ref="Q19:S19"/>
    <mergeCell ref="T19:U19"/>
    <mergeCell ref="V19:W19"/>
    <mergeCell ref="X19:Y19"/>
    <mergeCell ref="Z19:AA19"/>
    <mergeCell ref="AB19:AC19"/>
    <mergeCell ref="B18:C18"/>
    <mergeCell ref="D18:E18"/>
    <mergeCell ref="F18:K18"/>
    <mergeCell ref="L18:P18"/>
    <mergeCell ref="Q18:S18"/>
    <mergeCell ref="T18:U18"/>
    <mergeCell ref="V18:W18"/>
    <mergeCell ref="X18:Y18"/>
    <mergeCell ref="Z18:AA18"/>
    <mergeCell ref="AB20:AC20"/>
    <mergeCell ref="B21:C21"/>
    <mergeCell ref="D21:E21"/>
    <mergeCell ref="F21:K21"/>
    <mergeCell ref="L21:P21"/>
    <mergeCell ref="Q21:S21"/>
    <mergeCell ref="T21:U21"/>
    <mergeCell ref="V21:W21"/>
    <mergeCell ref="X21:Y21"/>
    <mergeCell ref="Z21:AA21"/>
    <mergeCell ref="AB21:AC21"/>
    <mergeCell ref="B20:C20"/>
    <mergeCell ref="D20:E20"/>
    <mergeCell ref="F20:K20"/>
    <mergeCell ref="L20:P20"/>
    <mergeCell ref="Q20:S20"/>
    <mergeCell ref="T20:U20"/>
    <mergeCell ref="V20:W20"/>
    <mergeCell ref="X20:Y20"/>
    <mergeCell ref="Z20:AA20"/>
    <mergeCell ref="AB22:AC22"/>
    <mergeCell ref="B23:C23"/>
    <mergeCell ref="D23:E23"/>
    <mergeCell ref="F23:K23"/>
    <mergeCell ref="L23:P23"/>
    <mergeCell ref="Q23:S23"/>
    <mergeCell ref="T23:U23"/>
    <mergeCell ref="V23:W23"/>
    <mergeCell ref="X23:Y23"/>
    <mergeCell ref="Z23:AA23"/>
    <mergeCell ref="AB23:AC23"/>
    <mergeCell ref="B22:C22"/>
    <mergeCell ref="D22:E22"/>
    <mergeCell ref="F22:K22"/>
    <mergeCell ref="L22:P22"/>
    <mergeCell ref="Q22:S22"/>
    <mergeCell ref="T22:U22"/>
    <mergeCell ref="V22:W22"/>
    <mergeCell ref="X22:Y22"/>
    <mergeCell ref="Z22:AA22"/>
    <mergeCell ref="AB24:AC24"/>
    <mergeCell ref="B25:C25"/>
    <mergeCell ref="D25:E25"/>
    <mergeCell ref="F25:K25"/>
    <mergeCell ref="L25:P25"/>
    <mergeCell ref="Q25:S25"/>
    <mergeCell ref="T25:U25"/>
    <mergeCell ref="V25:W25"/>
    <mergeCell ref="X25:Y25"/>
    <mergeCell ref="Z25:AA25"/>
    <mergeCell ref="AB25:AC25"/>
    <mergeCell ref="B24:C24"/>
    <mergeCell ref="D24:E24"/>
    <mergeCell ref="F24:K24"/>
    <mergeCell ref="L24:P24"/>
    <mergeCell ref="Q24:S24"/>
    <mergeCell ref="T24:U24"/>
    <mergeCell ref="V24:W24"/>
    <mergeCell ref="X24:Y24"/>
    <mergeCell ref="Z24:AA24"/>
    <mergeCell ref="AB26:AC26"/>
    <mergeCell ref="B27:C27"/>
    <mergeCell ref="D27:E27"/>
    <mergeCell ref="F27:K27"/>
    <mergeCell ref="L27:P27"/>
    <mergeCell ref="Q27:S27"/>
    <mergeCell ref="T27:U27"/>
    <mergeCell ref="V27:W27"/>
    <mergeCell ref="X27:Y27"/>
    <mergeCell ref="Z27:AA27"/>
    <mergeCell ref="AB27:AC27"/>
    <mergeCell ref="B26:C26"/>
    <mergeCell ref="D26:E26"/>
    <mergeCell ref="F26:K26"/>
    <mergeCell ref="L26:P26"/>
    <mergeCell ref="Q26:S26"/>
    <mergeCell ref="T26:U26"/>
    <mergeCell ref="V26:W26"/>
    <mergeCell ref="X26:Y26"/>
    <mergeCell ref="Z26:AA26"/>
    <mergeCell ref="AB28:AC28"/>
    <mergeCell ref="B29:C29"/>
    <mergeCell ref="D29:E29"/>
    <mergeCell ref="F29:K29"/>
    <mergeCell ref="L29:P29"/>
    <mergeCell ref="Q29:S29"/>
    <mergeCell ref="T29:U29"/>
    <mergeCell ref="V29:W29"/>
    <mergeCell ref="X29:Y29"/>
    <mergeCell ref="Z29:AA29"/>
    <mergeCell ref="AB29:AC29"/>
    <mergeCell ref="B28:C28"/>
    <mergeCell ref="D28:E28"/>
    <mergeCell ref="F28:K28"/>
    <mergeCell ref="L28:P28"/>
    <mergeCell ref="Q28:S28"/>
    <mergeCell ref="T28:U28"/>
    <mergeCell ref="V28:W28"/>
    <mergeCell ref="X28:Y28"/>
    <mergeCell ref="Z28:AA28"/>
    <mergeCell ref="AB30:AC30"/>
    <mergeCell ref="B31:C31"/>
    <mergeCell ref="D31:E31"/>
    <mergeCell ref="F31:K31"/>
    <mergeCell ref="L31:P31"/>
    <mergeCell ref="Q31:S31"/>
    <mergeCell ref="T31:U31"/>
    <mergeCell ref="V31:W31"/>
    <mergeCell ref="X31:Y31"/>
    <mergeCell ref="Z31:AA31"/>
    <mergeCell ref="AB31:AC31"/>
    <mergeCell ref="B30:C30"/>
    <mergeCell ref="D30:E30"/>
    <mergeCell ref="F30:K30"/>
    <mergeCell ref="L30:P30"/>
    <mergeCell ref="Q30:S30"/>
    <mergeCell ref="T30:U30"/>
    <mergeCell ref="V30:W30"/>
    <mergeCell ref="X30:Y30"/>
    <mergeCell ref="Z30:AA30"/>
    <mergeCell ref="AB32:AC32"/>
    <mergeCell ref="B33:C33"/>
    <mergeCell ref="D33:E33"/>
    <mergeCell ref="F33:K33"/>
    <mergeCell ref="L33:P33"/>
    <mergeCell ref="Q33:S33"/>
    <mergeCell ref="T33:U33"/>
    <mergeCell ref="V33:W33"/>
    <mergeCell ref="X33:Y33"/>
    <mergeCell ref="Z33:AA33"/>
    <mergeCell ref="AB33:AC33"/>
    <mergeCell ref="B32:C32"/>
    <mergeCell ref="D32:E32"/>
    <mergeCell ref="F32:K32"/>
    <mergeCell ref="L32:P32"/>
    <mergeCell ref="Q32:S32"/>
    <mergeCell ref="T32:U32"/>
    <mergeCell ref="V32:W32"/>
    <mergeCell ref="X32:Y32"/>
    <mergeCell ref="Z32:AA32"/>
    <mergeCell ref="AB34:AC34"/>
    <mergeCell ref="B35:C35"/>
    <mergeCell ref="D35:E35"/>
    <mergeCell ref="F35:K35"/>
    <mergeCell ref="L35:P35"/>
    <mergeCell ref="Q35:S35"/>
    <mergeCell ref="T35:U35"/>
    <mergeCell ref="V35:W35"/>
    <mergeCell ref="X35:Y35"/>
    <mergeCell ref="Z35:AA35"/>
    <mergeCell ref="AB35:AC35"/>
    <mergeCell ref="B34:C34"/>
    <mergeCell ref="D34:E34"/>
    <mergeCell ref="F34:K34"/>
    <mergeCell ref="L34:P34"/>
    <mergeCell ref="Q34:S34"/>
    <mergeCell ref="T34:U34"/>
    <mergeCell ref="V34:W34"/>
    <mergeCell ref="X34:Y34"/>
    <mergeCell ref="Z34:AA34"/>
    <mergeCell ref="AB36:AC36"/>
    <mergeCell ref="B37:C37"/>
    <mergeCell ref="D37:E37"/>
    <mergeCell ref="F37:K37"/>
    <mergeCell ref="L37:P37"/>
    <mergeCell ref="Q37:S37"/>
    <mergeCell ref="T37:U37"/>
    <mergeCell ref="V37:W37"/>
    <mergeCell ref="X37:Y37"/>
    <mergeCell ref="Z37:AA37"/>
    <mergeCell ref="AB37:AC37"/>
    <mergeCell ref="B36:C36"/>
    <mergeCell ref="D36:E36"/>
    <mergeCell ref="F36:K36"/>
    <mergeCell ref="L36:P36"/>
    <mergeCell ref="Q36:S36"/>
    <mergeCell ref="T36:U36"/>
    <mergeCell ref="V36:W36"/>
    <mergeCell ref="X36:Y36"/>
    <mergeCell ref="Z36:AA36"/>
    <mergeCell ref="AB38:AC38"/>
    <mergeCell ref="B39:C39"/>
    <mergeCell ref="D39:E39"/>
    <mergeCell ref="F39:K39"/>
    <mergeCell ref="L39:P39"/>
    <mergeCell ref="Q39:S39"/>
    <mergeCell ref="T39:U39"/>
    <mergeCell ref="V39:W39"/>
    <mergeCell ref="X39:Y39"/>
    <mergeCell ref="Z39:AA39"/>
    <mergeCell ref="AB39:AC39"/>
    <mergeCell ref="B38:C38"/>
    <mergeCell ref="D38:E38"/>
    <mergeCell ref="F38:K38"/>
    <mergeCell ref="L38:P38"/>
    <mergeCell ref="Q38:S38"/>
    <mergeCell ref="T38:U38"/>
    <mergeCell ref="V38:W38"/>
    <mergeCell ref="X38:Y38"/>
    <mergeCell ref="Z38:AA38"/>
    <mergeCell ref="AB40:AC40"/>
    <mergeCell ref="B41:C41"/>
    <mergeCell ref="D41:E41"/>
    <mergeCell ref="F41:K41"/>
    <mergeCell ref="L41:P41"/>
    <mergeCell ref="Q41:S41"/>
    <mergeCell ref="T41:U41"/>
    <mergeCell ref="V41:W41"/>
    <mergeCell ref="X41:Y41"/>
    <mergeCell ref="Z41:AA41"/>
    <mergeCell ref="AB41:AC41"/>
    <mergeCell ref="B40:C40"/>
    <mergeCell ref="D40:E40"/>
    <mergeCell ref="F40:K40"/>
    <mergeCell ref="L40:P40"/>
    <mergeCell ref="Q40:S40"/>
    <mergeCell ref="T40:U40"/>
    <mergeCell ref="V40:W40"/>
    <mergeCell ref="X40:Y40"/>
    <mergeCell ref="Z40:AA40"/>
    <mergeCell ref="AB42:AC42"/>
    <mergeCell ref="B43:C43"/>
    <mergeCell ref="D43:E43"/>
    <mergeCell ref="F43:K43"/>
    <mergeCell ref="L43:P43"/>
    <mergeCell ref="Q43:S43"/>
    <mergeCell ref="T43:U43"/>
    <mergeCell ref="V43:W43"/>
    <mergeCell ref="X43:Y43"/>
    <mergeCell ref="Z43:AA43"/>
    <mergeCell ref="AB43:AC43"/>
    <mergeCell ref="B42:C42"/>
    <mergeCell ref="D42:E42"/>
    <mergeCell ref="F42:K42"/>
    <mergeCell ref="L42:P42"/>
    <mergeCell ref="Q42:S42"/>
    <mergeCell ref="T42:U42"/>
    <mergeCell ref="V42:W42"/>
    <mergeCell ref="X42:Y42"/>
    <mergeCell ref="Z42:AA42"/>
    <mergeCell ref="AB44:AC44"/>
    <mergeCell ref="B45:C45"/>
    <mergeCell ref="D45:E45"/>
    <mergeCell ref="F45:K45"/>
    <mergeCell ref="L45:P45"/>
    <mergeCell ref="Q45:S45"/>
    <mergeCell ref="T45:U45"/>
    <mergeCell ref="V45:W45"/>
    <mergeCell ref="X45:Y45"/>
    <mergeCell ref="Z45:AA45"/>
    <mergeCell ref="AB45:AC45"/>
    <mergeCell ref="B44:C44"/>
    <mergeCell ref="D44:E44"/>
    <mergeCell ref="F44:K44"/>
    <mergeCell ref="L44:P44"/>
    <mergeCell ref="Q44:S44"/>
    <mergeCell ref="T44:U44"/>
    <mergeCell ref="V44:W44"/>
    <mergeCell ref="X44:Y44"/>
    <mergeCell ref="Z44:AA44"/>
    <mergeCell ref="B46:C46"/>
    <mergeCell ref="D46:E46"/>
    <mergeCell ref="F46:K46"/>
    <mergeCell ref="L46:P46"/>
    <mergeCell ref="Q46:S46"/>
    <mergeCell ref="T46:U46"/>
    <mergeCell ref="V46:W46"/>
    <mergeCell ref="X46:Y46"/>
    <mergeCell ref="Z46:AA46"/>
    <mergeCell ref="B47:C47"/>
    <mergeCell ref="D47:E47"/>
    <mergeCell ref="F47:K47"/>
    <mergeCell ref="L47:P47"/>
    <mergeCell ref="Q47:S47"/>
    <mergeCell ref="T47:U47"/>
    <mergeCell ref="V47:W47"/>
    <mergeCell ref="X47:Y47"/>
    <mergeCell ref="Z47:AA47"/>
    <mergeCell ref="D48:E48"/>
    <mergeCell ref="F48:K48"/>
    <mergeCell ref="L48:P48"/>
    <mergeCell ref="Q48:S48"/>
    <mergeCell ref="T48:U48"/>
    <mergeCell ref="V48:W48"/>
    <mergeCell ref="X48:Y48"/>
    <mergeCell ref="Z48:AA48"/>
    <mergeCell ref="AB46:AC46"/>
    <mergeCell ref="AB47:AC47"/>
    <mergeCell ref="F52:G52"/>
    <mergeCell ref="F53:G53"/>
    <mergeCell ref="AB48:AC48"/>
    <mergeCell ref="B49:C49"/>
    <mergeCell ref="D49:E49"/>
    <mergeCell ref="F49:K49"/>
    <mergeCell ref="L49:P49"/>
    <mergeCell ref="Q49:S49"/>
    <mergeCell ref="T49:U49"/>
    <mergeCell ref="V50:W50"/>
    <mergeCell ref="X50:Y50"/>
    <mergeCell ref="Z50:AA50"/>
    <mergeCell ref="AB50:AC50"/>
    <mergeCell ref="V49:W49"/>
    <mergeCell ref="X49:Y49"/>
    <mergeCell ref="Z49:AA49"/>
    <mergeCell ref="AB49:AC49"/>
    <mergeCell ref="B50:C50"/>
    <mergeCell ref="D50:E50"/>
    <mergeCell ref="F50:K50"/>
    <mergeCell ref="L50:P50"/>
    <mergeCell ref="Q50:S50"/>
    <mergeCell ref="T50:U50"/>
    <mergeCell ref="B48:C48"/>
  </mergeCells>
  <phoneticPr fontId="4" type="noConversion"/>
  <dataValidations xWindow="77" yWindow="294" count="9">
    <dataValidation allowBlank="1" showInputMessage="1" showErrorMessage="1" promptTitle="GOLF DAY/ORGANISERS NAME" prompt="Enter the name of the golf day and/or the organiser." sqref="F8:K50" xr:uid="{00000000-0002-0000-0E00-000000000000}"/>
    <dataValidation allowBlank="1" showInputMessage="1" showErrorMessage="1" promptTitle="NOTES" prompt="The space here is for you to type any brief notes you have about this booking." sqref="L8:P50" xr:uid="{00000000-0002-0000-0E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E00-000002000000}">
      <formula1>$AH$55:$AH$58</formula1>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E00-000003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E00-000004000000}">
      <formula1>F$53</formula1>
      <formula2>F$52</formula2>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E00-000005000000}">
      <formula1>0</formula1>
      <formula2>300</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E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E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E00-000008000000}">
      <formula1>0</formula1>
      <formula2>50000</formula2>
    </dataValidation>
  </dataValidations>
  <pageMargins left="0.16" right="0.16" top="0.21" bottom="0.21" header="0.5" footer="0.5"/>
  <colBreaks count="1" manualBreakCount="1">
    <brk id="30" max="1048575" man="1"/>
  </colBreaks>
  <drawing r:id="rId1"/>
  <legacyDrawingHF r:id="rId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O311"/>
  <sheetViews>
    <sheetView showRowColHeaders="0" topLeftCell="A8" zoomScale="125" zoomScaleNormal="125" zoomScalePageLayoutView="125" workbookViewId="0">
      <selection activeCell="B76" sqref="B76"/>
    </sheetView>
  </sheetViews>
  <sheetFormatPr baseColWidth="10" defaultColWidth="0" defaultRowHeight="13" zeroHeight="1"/>
  <cols>
    <col min="1" max="1" width="0.5" style="7" customWidth="1"/>
    <col min="2" max="31" width="3.6640625" style="7" customWidth="1"/>
    <col min="32" max="32" width="0.5" style="7" customWidth="1"/>
    <col min="33" max="41" width="3.6640625" style="7" hidden="1" customWidth="1"/>
    <col min="42" max="42" width="10.6640625" style="7" hidden="1" customWidth="1"/>
    <col min="43" max="43" width="2.33203125" style="7" hidden="1" customWidth="1"/>
    <col min="44" max="44" width="10.6640625" style="7" hidden="1" customWidth="1"/>
    <col min="45" max="45" width="2.5" style="7" hidden="1" customWidth="1"/>
    <col min="46" max="46" width="10.6640625" style="7" hidden="1" customWidth="1"/>
    <col min="47" max="47" width="2.83203125" style="7" hidden="1" customWidth="1"/>
    <col min="48" max="48" width="10.6640625" style="7" hidden="1" customWidth="1"/>
    <col min="49" max="49" width="2.33203125" style="7" hidden="1" customWidth="1"/>
    <col min="50" max="50" width="10.6640625" style="7" hidden="1" customWidth="1"/>
    <col min="51" max="51" width="3.5" style="7" hidden="1" customWidth="1"/>
    <col min="52" max="52" width="10.6640625" style="7" hidden="1" customWidth="1"/>
    <col min="53" max="53" width="1.6640625" style="7" hidden="1" customWidth="1"/>
    <col min="54" max="54" width="10.6640625" style="7" hidden="1" customWidth="1"/>
    <col min="55" max="55" width="2.5" style="7" hidden="1" customWidth="1"/>
    <col min="56" max="56" width="10.6640625" style="7" hidden="1" customWidth="1"/>
    <col min="57" max="57" width="2.1640625" style="7" hidden="1" customWidth="1"/>
    <col min="58" max="58" width="10.6640625" style="7" hidden="1" customWidth="1"/>
    <col min="59" max="59" width="2.6640625" style="7" hidden="1" customWidth="1"/>
    <col min="60" max="60" width="10.6640625" style="7" hidden="1" customWidth="1"/>
    <col min="61" max="61" width="2.6640625" style="7" hidden="1" customWidth="1"/>
    <col min="62" max="62" width="10.6640625" style="7" hidden="1" customWidth="1"/>
    <col min="63" max="63" width="3" style="7" hidden="1" customWidth="1"/>
    <col min="64" max="16384" width="10.6640625" style="7" hidden="1"/>
  </cols>
  <sheetData>
    <row r="1" spans="1:67" ht="11" customHeight="1">
      <c r="A1" s="12"/>
      <c r="B1" s="9"/>
      <c r="C1" s="9"/>
      <c r="D1" s="9"/>
      <c r="E1" s="9"/>
      <c r="G1" s="24"/>
      <c r="H1" s="24"/>
      <c r="I1" s="24"/>
      <c r="J1" s="24"/>
      <c r="K1" s="24"/>
      <c r="L1" s="228" t="str">
        <f ca="1">IF(AI24=0,"GROUP BOOKING FORWARD SALES TOOL","")</f>
        <v>GROUP BOOKING FORWARD SALES TOOL</v>
      </c>
      <c r="M1" s="228"/>
      <c r="N1" s="228"/>
      <c r="O1" s="228"/>
      <c r="P1" s="228"/>
      <c r="Q1" s="228"/>
      <c r="R1" s="228"/>
      <c r="S1" s="228"/>
      <c r="T1" s="228"/>
      <c r="U1" s="228"/>
      <c r="V1" s="24"/>
      <c r="W1" s="24"/>
      <c r="X1" s="24"/>
      <c r="Y1" s="24"/>
      <c r="Z1" s="24"/>
      <c r="AA1" s="24"/>
      <c r="AB1" s="24"/>
      <c r="AC1" s="3"/>
      <c r="AD1" s="3"/>
      <c r="AE1" s="16" t="str">
        <f>Dec!AC1</f>
        <v>© Promote Golf 2025 - Version 1.0</v>
      </c>
      <c r="AF1" s="23"/>
      <c r="AG1"/>
      <c r="AH1"/>
      <c r="AI1"/>
      <c r="AJ1"/>
      <c r="AK1"/>
      <c r="AL1"/>
      <c r="AM1"/>
      <c r="AN1"/>
      <c r="AO1"/>
      <c r="AP1"/>
      <c r="AQ1"/>
      <c r="AR1"/>
      <c r="AS1"/>
      <c r="AT1"/>
      <c r="AU1"/>
      <c r="AV1"/>
      <c r="AW1"/>
      <c r="AX1"/>
      <c r="AY1"/>
      <c r="AZ1"/>
      <c r="BA1"/>
      <c r="BB1"/>
      <c r="BC1"/>
      <c r="BD1"/>
      <c r="BE1"/>
      <c r="BF1"/>
      <c r="BG1"/>
      <c r="BH1"/>
      <c r="BI1"/>
      <c r="BJ1"/>
      <c r="BK1"/>
      <c r="BL1"/>
      <c r="BM1"/>
      <c r="BN1"/>
      <c r="BO1"/>
    </row>
    <row r="2" spans="1:67" ht="11" customHeight="1">
      <c r="A2" s="13"/>
      <c r="B2" s="9"/>
      <c r="C2" s="9"/>
      <c r="D2" s="9"/>
      <c r="E2" s="9"/>
      <c r="F2" s="228" t="str">
        <f ca="1">IF(AI24=0,('Set-Up'!B12&amp;" Report"),AI26)</f>
        <v xml:space="preserve"> Report</v>
      </c>
      <c r="G2" s="228"/>
      <c r="H2" s="228"/>
      <c r="I2" s="228"/>
      <c r="J2" s="228"/>
      <c r="K2" s="228"/>
      <c r="L2" s="228"/>
      <c r="M2" s="228"/>
      <c r="N2" s="228"/>
      <c r="O2" s="228"/>
      <c r="P2" s="228"/>
      <c r="Q2" s="228"/>
      <c r="R2" s="228"/>
      <c r="S2" s="228"/>
      <c r="T2" s="228"/>
      <c r="U2" s="228"/>
      <c r="V2" s="228"/>
      <c r="W2" s="228"/>
      <c r="X2" s="228"/>
      <c r="Y2" s="228"/>
      <c r="Z2" s="228"/>
      <c r="AA2" s="228"/>
      <c r="AB2" s="24"/>
      <c r="AC2" s="280">
        <f ca="1">NOW()</f>
        <v>45933.450954513886</v>
      </c>
      <c r="AD2" s="280"/>
      <c r="AE2" s="280"/>
      <c r="AF2" s="18"/>
      <c r="AG2"/>
      <c r="AH2"/>
      <c r="AI2"/>
      <c r="AJ2"/>
      <c r="AK2"/>
      <c r="AL2"/>
      <c r="AM2"/>
      <c r="AN2"/>
      <c r="AO2"/>
      <c r="AP2"/>
      <c r="AQ2"/>
      <c r="AR2"/>
      <c r="AS2"/>
      <c r="AT2"/>
      <c r="AU2"/>
      <c r="AV2"/>
      <c r="AW2"/>
      <c r="AX2"/>
      <c r="AY2"/>
      <c r="AZ2"/>
      <c r="BA2"/>
      <c r="BB2"/>
      <c r="BC2"/>
      <c r="BD2"/>
      <c r="BE2"/>
      <c r="BF2"/>
      <c r="BG2"/>
      <c r="BH2"/>
      <c r="BI2"/>
      <c r="BJ2"/>
      <c r="BK2"/>
      <c r="BL2"/>
      <c r="BM2"/>
      <c r="BN2"/>
      <c r="BO2"/>
    </row>
    <row r="3" spans="1:67" ht="11" customHeight="1">
      <c r="A3" s="13"/>
      <c r="B3" s="9"/>
      <c r="C3" s="9"/>
      <c r="D3" s="9"/>
      <c r="E3" s="9"/>
      <c r="G3" s="25"/>
      <c r="H3" s="25"/>
      <c r="I3" s="25"/>
      <c r="J3" s="25"/>
      <c r="K3" s="25"/>
      <c r="L3" s="25"/>
      <c r="M3" s="328" t="str">
        <f ca="1">IF(AI24=0,Dec!L3,"")</f>
        <v/>
      </c>
      <c r="N3" s="328"/>
      <c r="O3" s="328"/>
      <c r="P3" s="328"/>
      <c r="Q3" s="328"/>
      <c r="R3" s="328"/>
      <c r="S3" s="328"/>
      <c r="T3" s="328"/>
      <c r="U3" s="25"/>
      <c r="V3" s="25"/>
      <c r="W3" s="25"/>
      <c r="X3" s="25"/>
      <c r="Y3" s="25"/>
      <c r="Z3" s="25"/>
      <c r="AA3" s="25"/>
      <c r="AB3" s="25"/>
      <c r="AC3" s="27"/>
      <c r="AD3" s="27"/>
      <c r="AE3" s="16" t="str">
        <f ca="1">IF(AI24=0,("DATA AUDIT RESULT - "&amp;AI18),"")</f>
        <v>DATA AUDIT RESULT - PASS</v>
      </c>
      <c r="AF3" s="18"/>
      <c r="AG3"/>
      <c r="AH3"/>
      <c r="AI3"/>
      <c r="AJ3"/>
      <c r="AK3"/>
      <c r="AL3"/>
      <c r="AM3"/>
      <c r="AN3"/>
      <c r="AO3"/>
      <c r="AP3"/>
      <c r="AQ3"/>
      <c r="AR3"/>
      <c r="AS3"/>
      <c r="AT3"/>
      <c r="AU3"/>
      <c r="AV3"/>
      <c r="AW3"/>
      <c r="AX3"/>
      <c r="AY3"/>
      <c r="AZ3"/>
      <c r="BA3"/>
      <c r="BB3"/>
      <c r="BC3"/>
      <c r="BD3"/>
      <c r="BE3"/>
      <c r="BF3"/>
      <c r="BG3"/>
      <c r="BH3"/>
      <c r="BI3"/>
      <c r="BJ3"/>
      <c r="BK3"/>
      <c r="BL3"/>
      <c r="BM3"/>
      <c r="BN3"/>
      <c r="BO3"/>
    </row>
    <row r="4" spans="1:67" s="9" customFormat="1" ht="6" customHeight="1">
      <c r="A4" s="12"/>
      <c r="F4" s="228"/>
      <c r="G4" s="228"/>
      <c r="H4" s="228"/>
      <c r="I4" s="228"/>
      <c r="J4" s="228"/>
      <c r="K4" s="228"/>
      <c r="L4" s="228"/>
      <c r="M4" s="228"/>
      <c r="N4" s="228"/>
      <c r="O4" s="228"/>
      <c r="P4" s="228"/>
      <c r="Q4" s="228"/>
      <c r="R4" s="228"/>
      <c r="S4" s="228"/>
      <c r="T4" s="228"/>
      <c r="U4" s="228"/>
      <c r="V4" s="228"/>
      <c r="W4" s="228"/>
      <c r="X4" s="228"/>
      <c r="Y4" s="228"/>
      <c r="Z4" s="228"/>
      <c r="AA4" s="228"/>
      <c r="AF4" s="13"/>
    </row>
    <row r="5" spans="1:67" s="9" customFormat="1" ht="12" customHeight="1">
      <c r="A5" s="17"/>
      <c r="B5" s="293" t="s">
        <v>4</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17"/>
      <c r="AG5" s="8"/>
      <c r="AH5" s="8"/>
      <c r="AI5" s="8">
        <f>Jan!$U$99</f>
        <v>0</v>
      </c>
      <c r="AJ5" s="8"/>
      <c r="AK5" s="8" t="str">
        <f>IF(AI5=0,"PASS","FAILED")</f>
        <v>PASS</v>
      </c>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s="9" customFormat="1" ht="11" customHeight="1">
      <c r="A6" s="13"/>
      <c r="B6" s="294"/>
      <c r="C6" s="294"/>
      <c r="D6" s="294"/>
      <c r="E6" s="294"/>
      <c r="F6" s="294" t="s">
        <v>19</v>
      </c>
      <c r="G6" s="294"/>
      <c r="H6" s="294" t="s">
        <v>20</v>
      </c>
      <c r="I6" s="294"/>
      <c r="J6" s="294" t="s">
        <v>81</v>
      </c>
      <c r="K6" s="294"/>
      <c r="L6" s="294" t="s">
        <v>108</v>
      </c>
      <c r="M6" s="294"/>
      <c r="N6" s="294" t="s">
        <v>109</v>
      </c>
      <c r="O6" s="294"/>
      <c r="P6" s="294" t="s">
        <v>110</v>
      </c>
      <c r="Q6" s="294"/>
      <c r="R6" s="294" t="s">
        <v>111</v>
      </c>
      <c r="S6" s="294"/>
      <c r="T6" s="294" t="s">
        <v>112</v>
      </c>
      <c r="U6" s="294"/>
      <c r="V6" s="294" t="s">
        <v>113</v>
      </c>
      <c r="W6" s="294"/>
      <c r="X6" s="294" t="s">
        <v>114</v>
      </c>
      <c r="Y6" s="294"/>
      <c r="Z6" s="294" t="s">
        <v>115</v>
      </c>
      <c r="AA6" s="294"/>
      <c r="AB6" s="294" t="s">
        <v>116</v>
      </c>
      <c r="AC6" s="294"/>
      <c r="AD6" s="316" t="s">
        <v>33</v>
      </c>
      <c r="AE6" s="316"/>
      <c r="AF6" s="13"/>
      <c r="AG6" s="8"/>
      <c r="AH6" s="8"/>
      <c r="AI6" s="8">
        <f>Feb!$U$99</f>
        <v>0</v>
      </c>
      <c r="AJ6" s="8"/>
      <c r="AK6" s="8" t="str">
        <f t="shared" ref="AK6:AK16" si="0">IF(AI6=0,"PASS","FAILED")</f>
        <v>PASS</v>
      </c>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s="9" customFormat="1" ht="11" customHeight="1">
      <c r="A7" s="13"/>
      <c r="B7" s="296" t="s">
        <v>32</v>
      </c>
      <c r="C7" s="282" t="s">
        <v>59</v>
      </c>
      <c r="D7" s="282"/>
      <c r="E7" s="282"/>
      <c r="F7" s="294">
        <f>COUNTIFS(Jan!$Q$8:$S$50,Report!$B$7)</f>
        <v>0</v>
      </c>
      <c r="G7" s="294"/>
      <c r="H7" s="294">
        <f>COUNTIFS(Feb!$Q$8:$S$50,Report!$B$7)</f>
        <v>0</v>
      </c>
      <c r="I7" s="294"/>
      <c r="J7" s="294">
        <f>COUNTIFS(Mar!$Q$8:$S$50,Report!$B$7)</f>
        <v>0</v>
      </c>
      <c r="K7" s="294"/>
      <c r="L7" s="294">
        <f>COUNTIFS(Apr!$Q$8:$S$50,Report!$B$7)</f>
        <v>0</v>
      </c>
      <c r="M7" s="294"/>
      <c r="N7" s="294">
        <f>COUNTIFS(May!$Q$8:$S$50,Report!$B$7)</f>
        <v>0</v>
      </c>
      <c r="O7" s="294"/>
      <c r="P7" s="294">
        <f>COUNTIFS(Jun!$Q$8:$S$50,Report!$B$7)</f>
        <v>0</v>
      </c>
      <c r="Q7" s="294"/>
      <c r="R7" s="294">
        <f>COUNTIFS(Jul!$Q$8:$S$50,Report!$B$7)</f>
        <v>0</v>
      </c>
      <c r="S7" s="294"/>
      <c r="T7" s="294">
        <f>COUNTIFS(Aug!$Q$8:$S$50,Report!$B$7)</f>
        <v>0</v>
      </c>
      <c r="U7" s="294"/>
      <c r="V7" s="294">
        <f>COUNTIFS(Sep!$Q$8:$S$50,Report!$B$7)</f>
        <v>0</v>
      </c>
      <c r="W7" s="294"/>
      <c r="X7" s="294">
        <f>COUNTIFS(Oct!$Q$8:$S$50,Report!$B$7)</f>
        <v>0</v>
      </c>
      <c r="Y7" s="294"/>
      <c r="Z7" s="294">
        <f>COUNTIFS(Nov!$Q$8:$S$50,Report!$B$7)</f>
        <v>0</v>
      </c>
      <c r="AA7" s="294"/>
      <c r="AB7" s="294">
        <f>COUNTIFS(Dec!$Q$8:$S$50,Report!$B$7)</f>
        <v>0</v>
      </c>
      <c r="AC7" s="294"/>
      <c r="AD7" s="316">
        <f>SUM(F7:AC7)</f>
        <v>0</v>
      </c>
      <c r="AE7" s="327"/>
      <c r="AF7" s="13"/>
      <c r="AG7" s="8"/>
      <c r="AH7" s="8"/>
      <c r="AI7" s="8">
        <f>Mar!$U$99</f>
        <v>0</v>
      </c>
      <c r="AJ7" s="8"/>
      <c r="AK7" s="8" t="str">
        <f t="shared" si="0"/>
        <v>PASS</v>
      </c>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s="9" customFormat="1" ht="11" customHeight="1">
      <c r="A8" s="13"/>
      <c r="B8" s="296"/>
      <c r="C8" s="282" t="s">
        <v>58</v>
      </c>
      <c r="D8" s="282"/>
      <c r="E8" s="282"/>
      <c r="F8" s="294">
        <f ca="1">SUMIF(Jan!$Q$8:$S$50,Report!$B$7,Jan!$T$8:$U$50)</f>
        <v>0</v>
      </c>
      <c r="G8" s="294"/>
      <c r="H8" s="294">
        <f ca="1">SUMIF(Feb!$Q$8:$S$50,Report!$B$7,Feb!$T$8:$U$50)</f>
        <v>0</v>
      </c>
      <c r="I8" s="294"/>
      <c r="J8" s="294">
        <f ca="1">SUMIF(Mar!$Q$8:$S$50,Report!$B$7,Mar!$T$8:$U$50)</f>
        <v>0</v>
      </c>
      <c r="K8" s="294"/>
      <c r="L8" s="294">
        <f ca="1">SUMIF(Apr!$Q$8:$S$50,Report!$B$7,Apr!$T$8:$U$50)</f>
        <v>0</v>
      </c>
      <c r="M8" s="294"/>
      <c r="N8" s="294">
        <f ca="1">SUMIF(May!$Q$8:$S$50,Report!$B$7,May!$T$8:$U$50)</f>
        <v>0</v>
      </c>
      <c r="O8" s="294"/>
      <c r="P8" s="294">
        <f ca="1">SUMIF(Jun!$Q$8:$S$50,Report!$B$7,Jun!$T$8:$U$50)</f>
        <v>0</v>
      </c>
      <c r="Q8" s="294"/>
      <c r="R8" s="294">
        <f ca="1">SUMIF(Jul!$Q$8:$S$50,Report!$B$7,Jul!$T$8:$U$50)</f>
        <v>0</v>
      </c>
      <c r="S8" s="294"/>
      <c r="T8" s="294">
        <f ca="1">SUMIF(Aug!$Q$8:$S$50,Report!$B$7,Aug!$T$8:$U$50)</f>
        <v>0</v>
      </c>
      <c r="U8" s="294"/>
      <c r="V8" s="294">
        <f ca="1">SUMIF(Sep!$Q$8:$S$50,Report!$B$7,Sep!$T$8:$U$50)</f>
        <v>0</v>
      </c>
      <c r="W8" s="294"/>
      <c r="X8" s="294">
        <f ca="1">SUMIF(Oct!$Q$8:$S$50,Report!$B$7,Oct!$T$8:$U$50)</f>
        <v>0</v>
      </c>
      <c r="Y8" s="294"/>
      <c r="Z8" s="294">
        <f ca="1">SUMIF(Nov!$Q$8:$S$50,Report!$B$7,Nov!$T$8:$U$50)</f>
        <v>0</v>
      </c>
      <c r="AA8" s="294"/>
      <c r="AB8" s="294">
        <f ca="1">SUMIF(Dec!$Q$8:$S$50,Report!$B$7,Dec!$T$8:$U$50)</f>
        <v>0</v>
      </c>
      <c r="AC8" s="294"/>
      <c r="AD8" s="316">
        <f t="shared" ref="AD8:AD12" ca="1" si="1">SUM(F8:AC8)</f>
        <v>0</v>
      </c>
      <c r="AE8" s="316"/>
      <c r="AF8" s="13"/>
      <c r="AG8" s="8"/>
      <c r="AH8" s="8"/>
      <c r="AI8" s="8">
        <f>Apr!$U$99</f>
        <v>0</v>
      </c>
      <c r="AJ8" s="8"/>
      <c r="AK8" s="8" t="str">
        <f t="shared" si="0"/>
        <v>PASS</v>
      </c>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s="9" customFormat="1" ht="11" customHeight="1">
      <c r="A9" s="13"/>
      <c r="B9" s="296"/>
      <c r="C9" s="282" t="s">
        <v>60</v>
      </c>
      <c r="D9" s="282"/>
      <c r="E9" s="282"/>
      <c r="F9" s="295">
        <f ca="1">SUMIF(Jan!$Q$8:$S$50,Report!$B$7,Jan!$V$8:$W$50)/(1+'Set-Up'!F12)</f>
        <v>0</v>
      </c>
      <c r="G9" s="295"/>
      <c r="H9" s="295">
        <f ca="1">SUMIF(Feb!$Q$8:$S$50,Report!$B$7,Feb!$V$8:$W$50)/(1+'Set-Up'!F12)</f>
        <v>0</v>
      </c>
      <c r="I9" s="295"/>
      <c r="J9" s="295">
        <f ca="1">SUMIF(Mar!$Q$8:$S$50,Report!$B$7,Mar!$V$8:$W$50)/(1+'Set-Up'!F12)</f>
        <v>0</v>
      </c>
      <c r="K9" s="295"/>
      <c r="L9" s="295">
        <f ca="1">SUMIF(Apr!$Q$8:$S$50,Report!$B$7,Apr!$V$8:$W$50)/(1+'Set-Up'!F12)</f>
        <v>0</v>
      </c>
      <c r="M9" s="295"/>
      <c r="N9" s="295">
        <f ca="1">SUMIF(May!$Q$8:$S$50,Report!$B$7,May!$V$8:$W$50)/(1+'Set-Up'!F12)</f>
        <v>0</v>
      </c>
      <c r="O9" s="295"/>
      <c r="P9" s="295">
        <f ca="1">SUMIF(Jun!$Q$8:$S$50,Report!$B$7,Jun!$V$8:$W$50)/(1+'Set-Up'!F12)</f>
        <v>0</v>
      </c>
      <c r="Q9" s="295"/>
      <c r="R9" s="295">
        <f ca="1">SUMIF(Jul!$Q$8:$S$50,Report!$B$7,Jul!$V$8:$W$50)/(1+'Set-Up'!F12)</f>
        <v>0</v>
      </c>
      <c r="S9" s="295"/>
      <c r="T9" s="295">
        <f ca="1">SUMIF(Aug!$Q$8:$S$50,Report!$B$7,Aug!$V$8:$W$50)/(1+'Set-Up'!F12)</f>
        <v>0</v>
      </c>
      <c r="U9" s="295"/>
      <c r="V9" s="295">
        <f ca="1">SUMIF(Sep!$Q$8:$S$50,Report!$B$7,Sep!$V$8:$W$50)/(1+'Set-Up'!F12)</f>
        <v>0</v>
      </c>
      <c r="W9" s="295"/>
      <c r="X9" s="295">
        <f ca="1">SUMIF(Oct!$Q$8:$S$50,Report!$B$7,Oct!$V$8:$W$50)/(1+'Set-Up'!F12)</f>
        <v>0</v>
      </c>
      <c r="Y9" s="295"/>
      <c r="Z9" s="295">
        <f ca="1">SUMIF(Nov!$Q$8:$S$50,Report!$B$7,Nov!$V$8:$W$50)/(1+'Set-Up'!F12)</f>
        <v>0</v>
      </c>
      <c r="AA9" s="295"/>
      <c r="AB9" s="295">
        <f ca="1">SUMIF(Dec!$Q$8:$S$50,Report!$B$7,Dec!$V$8:$W$50)/(1+'Set-Up'!F12)</f>
        <v>0</v>
      </c>
      <c r="AC9" s="295"/>
      <c r="AD9" s="315">
        <f t="shared" ca="1" si="1"/>
        <v>0</v>
      </c>
      <c r="AE9" s="315"/>
      <c r="AF9" s="13"/>
      <c r="AG9" s="8"/>
      <c r="AH9" s="8"/>
      <c r="AI9" s="8">
        <f>May!$U$99</f>
        <v>0</v>
      </c>
      <c r="AJ9" s="8"/>
      <c r="AK9" s="8" t="str">
        <f t="shared" si="0"/>
        <v>PASS</v>
      </c>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s="9" customFormat="1" ht="11" customHeight="1">
      <c r="A10" s="13"/>
      <c r="B10" s="296"/>
      <c r="C10" s="282" t="s">
        <v>61</v>
      </c>
      <c r="D10" s="282"/>
      <c r="E10" s="282"/>
      <c r="F10" s="295">
        <f ca="1">SUMIF(Jan!$Q$8:$S$50,Report!$B$7,Jan!$X$8:$Y$50)/(1+'Set-Up'!F12)</f>
        <v>0</v>
      </c>
      <c r="G10" s="295"/>
      <c r="H10" s="295">
        <f ca="1">SUMIF(Feb!$Q$8:$S$50,Report!$B$7,Feb!$X$8:$Y$50)/(1+'Set-Up'!F12)</f>
        <v>0</v>
      </c>
      <c r="I10" s="295"/>
      <c r="J10" s="295">
        <f ca="1">SUMIF(Mar!$Q$8:$S$50,Report!$B$7,Mar!$X$8:$Y$50)/(1+'Set-Up'!F12)</f>
        <v>0</v>
      </c>
      <c r="K10" s="295"/>
      <c r="L10" s="295">
        <f ca="1">SUMIF(Apr!$Q$8:$S$50,Report!$B$7,Apr!$X$8:$Y$50)/(1+'Set-Up'!F12)</f>
        <v>0</v>
      </c>
      <c r="M10" s="295"/>
      <c r="N10" s="295">
        <f ca="1">SUMIF(May!$Q$8:$S$50,Report!$B$7,May!$X$8:$Y$50)/(1+'Set-Up'!F12)</f>
        <v>0</v>
      </c>
      <c r="O10" s="295"/>
      <c r="P10" s="295">
        <f ca="1">SUMIF(Jun!$Q$8:$S$50,Report!$B$7,Jun!$X$8:$Y$50)/(1+'Set-Up'!F12)</f>
        <v>0</v>
      </c>
      <c r="Q10" s="295"/>
      <c r="R10" s="295">
        <f ca="1">SUMIF(Jul!$Q$8:$S$50,Report!$B$7,Jul!$X$8:$Y$50)/(1+'Set-Up'!F12)</f>
        <v>0</v>
      </c>
      <c r="S10" s="295"/>
      <c r="T10" s="295">
        <f ca="1">SUMIF(Aug!$Q$8:$S$50,Report!$B$7,Aug!$X$8:$Y$50)/(1+'Set-Up'!F12)</f>
        <v>0</v>
      </c>
      <c r="U10" s="295"/>
      <c r="V10" s="295">
        <f ca="1">SUMIF(Sep!$Q$8:$S$50,Report!$B$7,Sep!$X$8:$Y$50)/(1+'Set-Up'!F12)</f>
        <v>0</v>
      </c>
      <c r="W10" s="295"/>
      <c r="X10" s="295">
        <f ca="1">SUMIF(Oct!$Q$8:$S$50,Report!$B$7,Oct!$X$8:$Y$50)/(1+'Set-Up'!F12)</f>
        <v>0</v>
      </c>
      <c r="Y10" s="295"/>
      <c r="Z10" s="295">
        <f ca="1">SUMIF(Nov!$Q$8:$S$50,Report!$B$7,Nov!$X$8:$Y$50)/(1+'Set-Up'!F12)</f>
        <v>0</v>
      </c>
      <c r="AA10" s="295"/>
      <c r="AB10" s="295">
        <f ca="1">SUMIF(Dec!$Q$8:$S$50,Report!$B$7,Dec!$X$8:$Y$50)/(1+'Set-Up'!F12)</f>
        <v>0</v>
      </c>
      <c r="AC10" s="295"/>
      <c r="AD10" s="315">
        <f t="shared" ca="1" si="1"/>
        <v>0</v>
      </c>
      <c r="AE10" s="315"/>
      <c r="AF10" s="12"/>
      <c r="AG10" s="8"/>
      <c r="AH10" s="8"/>
      <c r="AI10" s="8">
        <f>Jun!$U$99</f>
        <v>0</v>
      </c>
      <c r="AJ10" s="8"/>
      <c r="AK10" s="8" t="str">
        <f t="shared" si="0"/>
        <v>PASS</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9" customFormat="1" ht="11" customHeight="1" thickBot="1">
      <c r="A11" s="13"/>
      <c r="B11" s="296"/>
      <c r="C11" s="282" t="s">
        <v>62</v>
      </c>
      <c r="D11" s="282"/>
      <c r="E11" s="282"/>
      <c r="F11" s="319">
        <f ca="1">SUMIF(Jan!$Q$8:$S$50,Report!$B$7,Jan!$Z$8:$AA$50)/(1+'Set-Up'!F12)</f>
        <v>0</v>
      </c>
      <c r="G11" s="319"/>
      <c r="H11" s="319">
        <f ca="1">SUMIF(Feb!$Q$8:$S$50,Report!$B$7,Feb!$Z$8:$AA$50)/(1+'Set-Up'!F12)</f>
        <v>0</v>
      </c>
      <c r="I11" s="319"/>
      <c r="J11" s="319">
        <f ca="1">SUMIF(Mar!$Q$8:$S$50,Report!$B$7,Mar!$Z$8:$AA$50)/(1+'Set-Up'!F12)</f>
        <v>0</v>
      </c>
      <c r="K11" s="319"/>
      <c r="L11" s="319">
        <f ca="1">SUMIF(Apr!$Q$8:$S$50,Report!$B$7,Apr!$Z$8:$AA$50)/(1+'Set-Up'!F12)</f>
        <v>0</v>
      </c>
      <c r="M11" s="319"/>
      <c r="N11" s="319">
        <f ca="1">SUMIF(May!$Q$8:$S$50,Report!$B$7,May!$Z$8:$AA$50)/(1+'Set-Up'!F12)</f>
        <v>0</v>
      </c>
      <c r="O11" s="319"/>
      <c r="P11" s="319">
        <f ca="1">SUMIF(Jun!$Q$8:$S$50,Report!$B$7,Jun!$Z$8:$AA$50)/(1+'Set-Up'!F12)</f>
        <v>0</v>
      </c>
      <c r="Q11" s="319"/>
      <c r="R11" s="319">
        <f ca="1">SUMIF(Jul!$Q$8:$S$50,Report!$B$7,Jul!$Z$8:$AA$50)/(1+'Set-Up'!F12)</f>
        <v>0</v>
      </c>
      <c r="S11" s="319"/>
      <c r="T11" s="319">
        <f ca="1">SUMIF(Aug!$Q$8:$S$50,Report!$B$7,Aug!$Z$8:$AA$50)/(1+'Set-Up'!F12)</f>
        <v>0</v>
      </c>
      <c r="U11" s="319"/>
      <c r="V11" s="319">
        <f ca="1">SUMIF(Sep!$Q$8:$S$50,Report!$B$7,Sep!$Z$8:$AA$50)/(1+'Set-Up'!F12)</f>
        <v>0</v>
      </c>
      <c r="W11" s="319"/>
      <c r="X11" s="319">
        <f ca="1">SUMIF(Oct!$Q$8:$S$50,Report!$B$7,Oct!$Z$8:$AA$50)/(1+'Set-Up'!F12)</f>
        <v>0</v>
      </c>
      <c r="Y11" s="319"/>
      <c r="Z11" s="319">
        <f ca="1">SUMIF(Nov!$Q$8:$S$50,Report!$B$7,Nov!$Z$8:$AA$50)/(1+'Set-Up'!F12)</f>
        <v>0</v>
      </c>
      <c r="AA11" s="319"/>
      <c r="AB11" s="319">
        <f ca="1">SUMIF(Dec!$Q$8:$S$50,Report!$B$7,Dec!$Z$8:$AA$50)/(1+'Set-Up'!F12)</f>
        <v>0</v>
      </c>
      <c r="AC11" s="319"/>
      <c r="AD11" s="321">
        <f t="shared" ca="1" si="1"/>
        <v>0</v>
      </c>
      <c r="AE11" s="325"/>
      <c r="AF11" s="13"/>
      <c r="AG11" s="8"/>
      <c r="AH11" s="8"/>
      <c r="AI11" s="8">
        <f>Jul!$U$99</f>
        <v>0</v>
      </c>
      <c r="AJ11" s="8"/>
      <c r="AK11" s="8" t="str">
        <f t="shared" si="0"/>
        <v>PASS</v>
      </c>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row>
    <row r="12" spans="1:67" s="9" customFormat="1" ht="11" customHeight="1">
      <c r="A12" s="17"/>
      <c r="B12" s="296"/>
      <c r="C12" s="281" t="s">
        <v>63</v>
      </c>
      <c r="D12" s="281"/>
      <c r="E12" s="281"/>
      <c r="F12" s="315">
        <f ca="1">SUM(F9:G11)</f>
        <v>0</v>
      </c>
      <c r="G12" s="315"/>
      <c r="H12" s="315">
        <f t="shared" ref="H12" ca="1" si="2">SUM(H9:I11)</f>
        <v>0</v>
      </c>
      <c r="I12" s="315"/>
      <c r="J12" s="315">
        <f t="shared" ref="J12" ca="1" si="3">SUM(J9:K11)</f>
        <v>0</v>
      </c>
      <c r="K12" s="315"/>
      <c r="L12" s="315">
        <f t="shared" ref="L12" ca="1" si="4">SUM(L9:M11)</f>
        <v>0</v>
      </c>
      <c r="M12" s="315"/>
      <c r="N12" s="315">
        <f t="shared" ref="N12" ca="1" si="5">SUM(N9:O11)</f>
        <v>0</v>
      </c>
      <c r="O12" s="315"/>
      <c r="P12" s="326">
        <f ca="1">SUM(P9:Q11)</f>
        <v>0</v>
      </c>
      <c r="Q12" s="326"/>
      <c r="R12" s="315">
        <f t="shared" ref="R12" ca="1" si="6">SUM(R9:S11)</f>
        <v>0</v>
      </c>
      <c r="S12" s="315"/>
      <c r="T12" s="315">
        <f t="shared" ref="T12" ca="1" si="7">SUM(T9:U11)</f>
        <v>0</v>
      </c>
      <c r="U12" s="315"/>
      <c r="V12" s="315">
        <f t="shared" ref="V12" ca="1" si="8">SUM(V9:W11)</f>
        <v>0</v>
      </c>
      <c r="W12" s="315"/>
      <c r="X12" s="315">
        <f t="shared" ref="X12" ca="1" si="9">SUM(X9:Y11)</f>
        <v>0</v>
      </c>
      <c r="Y12" s="315"/>
      <c r="Z12" s="315">
        <f t="shared" ref="Z12" ca="1" si="10">SUM(Z9:AA11)</f>
        <v>0</v>
      </c>
      <c r="AA12" s="315"/>
      <c r="AB12" s="315">
        <f t="shared" ref="AB12" ca="1" si="11">SUM(AB9:AC11)</f>
        <v>0</v>
      </c>
      <c r="AC12" s="315"/>
      <c r="AD12" s="315">
        <f t="shared" ca="1" si="1"/>
        <v>0</v>
      </c>
      <c r="AE12" s="315"/>
      <c r="AF12" s="14"/>
      <c r="AG12" s="8"/>
      <c r="AH12" s="8"/>
      <c r="AI12" s="8">
        <f>Aug!$U$99</f>
        <v>0</v>
      </c>
      <c r="AJ12" s="8"/>
      <c r="AK12" s="8" t="str">
        <f t="shared" si="0"/>
        <v>PASS</v>
      </c>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row>
    <row r="13" spans="1:67" s="9" customFormat="1" ht="6" customHeight="1">
      <c r="A13" s="13"/>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13"/>
      <c r="AG13" s="8"/>
      <c r="AH13" s="8"/>
      <c r="AI13" s="8">
        <f>Sep!$U$99</f>
        <v>0</v>
      </c>
      <c r="AJ13" s="8"/>
      <c r="AK13" s="8" t="str">
        <f t="shared" si="0"/>
        <v>PASS</v>
      </c>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s="9" customFormat="1" ht="11" customHeight="1">
      <c r="A14" s="13"/>
      <c r="B14" s="296" t="s">
        <v>34</v>
      </c>
      <c r="C14" s="282" t="s">
        <v>59</v>
      </c>
      <c r="D14" s="282"/>
      <c r="E14" s="282"/>
      <c r="F14" s="294">
        <f>COUNTIFS(Jan!$Q$8:$S$50,Report!$B$14)</f>
        <v>0</v>
      </c>
      <c r="G14" s="294"/>
      <c r="H14" s="294">
        <f>COUNTIFS(Feb!$Q$8:$S$50,Report!$B$14)</f>
        <v>0</v>
      </c>
      <c r="I14" s="294"/>
      <c r="J14" s="294">
        <f>COUNTIFS(Mar!$Q$8:$S$50,Report!$B$14)</f>
        <v>0</v>
      </c>
      <c r="K14" s="294"/>
      <c r="L14" s="294">
        <f>COUNTIFS(Apr!$Q$8:$S$50,Report!$B$14)</f>
        <v>0</v>
      </c>
      <c r="M14" s="294"/>
      <c r="N14" s="294">
        <f>COUNTIFS(May!$Q$8:$S$50,Report!$B$14)</f>
        <v>0</v>
      </c>
      <c r="O14" s="294"/>
      <c r="P14" s="294">
        <f>COUNTIFS(Jun!$Q$8:$S$50,Report!$B$14)</f>
        <v>0</v>
      </c>
      <c r="Q14" s="294"/>
      <c r="R14" s="294">
        <f>COUNTIFS(Jul!$Q$8:$S$50,Report!$B$14)</f>
        <v>0</v>
      </c>
      <c r="S14" s="294"/>
      <c r="T14" s="294">
        <f>COUNTIFS(Aug!$Q$8:$S$50,Report!$B$14)</f>
        <v>0</v>
      </c>
      <c r="U14" s="294"/>
      <c r="V14" s="294">
        <f>COUNTIFS(Sep!$Q$8:$S$50,Report!$B$14)</f>
        <v>0</v>
      </c>
      <c r="W14" s="294"/>
      <c r="X14" s="294">
        <f>COUNTIFS(Oct!$Q$8:$S$50,Report!$B$14)</f>
        <v>0</v>
      </c>
      <c r="Y14" s="294"/>
      <c r="Z14" s="294">
        <f>COUNTIFS(Nov!$Q$8:$S$50,Report!$B$14)</f>
        <v>0</v>
      </c>
      <c r="AA14" s="294"/>
      <c r="AB14" s="294">
        <f>COUNTIFS(Dec!$Q$8:$S$50,Report!$B$14)</f>
        <v>0</v>
      </c>
      <c r="AC14" s="294"/>
      <c r="AD14" s="316">
        <f>SUM(F14:AC14)</f>
        <v>0</v>
      </c>
      <c r="AE14" s="316"/>
      <c r="AF14" s="13"/>
      <c r="AG14" s="8"/>
      <c r="AH14" s="8"/>
      <c r="AI14" s="8">
        <f>Oct!$U$99</f>
        <v>0</v>
      </c>
      <c r="AJ14" s="8"/>
      <c r="AK14" s="8" t="str">
        <f t="shared" si="0"/>
        <v>PASS</v>
      </c>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s="9" customFormat="1" ht="11" customHeight="1">
      <c r="A15" s="13"/>
      <c r="B15" s="296"/>
      <c r="C15" s="282" t="s">
        <v>58</v>
      </c>
      <c r="D15" s="282"/>
      <c r="E15" s="282"/>
      <c r="F15" s="294">
        <f ca="1">SUMIF(Jan!$Q$8:$S$50,Report!$B$14,Jan!$T$8:$U$50)</f>
        <v>0</v>
      </c>
      <c r="G15" s="294"/>
      <c r="H15" s="294">
        <f ca="1">SUMIF(Feb!$Q$8:$S$50,Report!$B$14,Feb!$T$8:$U$50)</f>
        <v>0</v>
      </c>
      <c r="I15" s="294"/>
      <c r="J15" s="294">
        <f ca="1">SUMIF(Mar!$Q$8:$S$50,Report!$B$14,Mar!$T$8:$U$50)</f>
        <v>0</v>
      </c>
      <c r="K15" s="294"/>
      <c r="L15" s="294">
        <f ca="1">SUMIF(Apr!$Q$8:$S$50,Report!$B$14,Apr!$T$8:$U$50)</f>
        <v>0</v>
      </c>
      <c r="M15" s="294"/>
      <c r="N15" s="294">
        <f ca="1">SUMIF(May!$Q$8:$S$50,Report!$B$14,May!$T$8:$U$50)</f>
        <v>0</v>
      </c>
      <c r="O15" s="294"/>
      <c r="P15" s="294">
        <f ca="1">SUMIF(Jun!$Q$8:$S$50,Report!$B$14,Jun!$T$8:$U$50)</f>
        <v>0</v>
      </c>
      <c r="Q15" s="294"/>
      <c r="R15" s="294">
        <f ca="1">SUMIF(Jul!$Q$8:$S$50,Report!$B$14,Jul!$T$8:$U$50)</f>
        <v>0</v>
      </c>
      <c r="S15" s="294"/>
      <c r="T15" s="294">
        <f ca="1">SUMIF(Aug!$Q$8:$S$50,Report!$B$14,Aug!$T$8:$U$50)</f>
        <v>0</v>
      </c>
      <c r="U15" s="294"/>
      <c r="V15" s="294">
        <f ca="1">SUMIF(Sep!$Q$8:$S$50,Report!$B$14,Sep!$T$8:$U$50)</f>
        <v>0</v>
      </c>
      <c r="W15" s="294"/>
      <c r="X15" s="294">
        <f ca="1">SUMIF(Oct!$Q$8:$S$50,Report!$B$14,Oct!$T$8:$U$50)</f>
        <v>0</v>
      </c>
      <c r="Y15" s="294"/>
      <c r="Z15" s="294">
        <f ca="1">SUMIF(Nov!$Q$8:$S$50,Report!$B$14,Nov!$T$8:$U$50)</f>
        <v>0</v>
      </c>
      <c r="AA15" s="294"/>
      <c r="AB15" s="294">
        <f ca="1">SUMIF(Dec!$Q$8:$S$50,Report!$B$14,Dec!$T$8:$U$50)</f>
        <v>0</v>
      </c>
      <c r="AC15" s="294"/>
      <c r="AD15" s="316">
        <f t="shared" ref="AD15:AD19" ca="1" si="12">SUM(F15:AC15)</f>
        <v>0</v>
      </c>
      <c r="AE15" s="316"/>
      <c r="AF15" s="13"/>
      <c r="AG15" s="8"/>
      <c r="AH15" s="8"/>
      <c r="AI15" s="8">
        <f>Nov!$U$99</f>
        <v>0</v>
      </c>
      <c r="AJ15" s="8"/>
      <c r="AK15" s="8" t="str">
        <f t="shared" si="0"/>
        <v>PASS</v>
      </c>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s="9" customFormat="1" ht="11" customHeight="1">
      <c r="A16" s="13"/>
      <c r="B16" s="296"/>
      <c r="C16" s="282" t="s">
        <v>60</v>
      </c>
      <c r="D16" s="282"/>
      <c r="E16" s="282"/>
      <c r="F16" s="295">
        <f ca="1">SUMIF(Jan!$Q$8:$S$50,Report!$B$14,Jan!$V$8:$W$50)/(1+'Set-Up'!F12)</f>
        <v>0</v>
      </c>
      <c r="G16" s="295"/>
      <c r="H16" s="295">
        <f ca="1">SUMIF(Feb!$Q$8:$S$50,Report!$B$14,Feb!$V$8:$W$50)/(1+'Set-Up'!F12)</f>
        <v>0</v>
      </c>
      <c r="I16" s="295"/>
      <c r="J16" s="295">
        <f ca="1">SUMIF(Mar!$Q$8:$S$50,Report!$B$14,Mar!$V$8:$W$50)/(1+'Set-Up'!F12)</f>
        <v>0</v>
      </c>
      <c r="K16" s="295"/>
      <c r="L16" s="295">
        <f ca="1">SUMIF(Apr!$Q$8:$S$50,Report!$B$14,Apr!$V$8:$W$50)/(1+'Set-Up'!F12)</f>
        <v>0</v>
      </c>
      <c r="M16" s="295"/>
      <c r="N16" s="295">
        <f ca="1">SUMIF(May!$Q$8:$S$50,Report!$B$14,May!$V$8:$W$50)/(1+'Set-Up'!F12)</f>
        <v>0</v>
      </c>
      <c r="O16" s="295"/>
      <c r="P16" s="295">
        <f ca="1">SUMIF(Jun!$Q$8:$S$50,Report!$B$14,Jun!$V$8:$W$50)/(1+'Set-Up'!F12)</f>
        <v>0</v>
      </c>
      <c r="Q16" s="295"/>
      <c r="R16" s="295">
        <f ca="1">SUMIF(Jul!$Q$8:$S$50,Report!$B$14,Jul!$V$8:$W$50)/(1+'Set-Up'!F12)</f>
        <v>0</v>
      </c>
      <c r="S16" s="295"/>
      <c r="T16" s="295">
        <f ca="1">SUMIF(Aug!$Q$8:$S$50,Report!$B$14,Aug!$V$8:$W$50)/(1+'Set-Up'!F12)</f>
        <v>0</v>
      </c>
      <c r="U16" s="295"/>
      <c r="V16" s="295">
        <f ca="1">SUMIF(Sep!$Q$8:$S$50,Report!$B$14,Sep!$V$8:$W$50)/(1+'Set-Up'!F12)</f>
        <v>0</v>
      </c>
      <c r="W16" s="295"/>
      <c r="X16" s="295">
        <f ca="1">SUMIF(Oct!$Q$8:$S$50,Report!$B$14,Oct!$V$8:$W$50)/(1+'Set-Up'!F12)</f>
        <v>0</v>
      </c>
      <c r="Y16" s="295"/>
      <c r="Z16" s="295">
        <f ca="1">SUMIF(Nov!$Q$8:$S$50,Report!$B$14,Nov!$V$8:$W$50)/(1+'Set-Up'!F12)</f>
        <v>0</v>
      </c>
      <c r="AA16" s="295"/>
      <c r="AB16" s="295">
        <f ca="1">SUMIF(Dec!$Q$8:$S$50,Report!$B$14,Dec!$V$8:$W$50)/(1+'Set-Up'!F12)</f>
        <v>0</v>
      </c>
      <c r="AC16" s="295"/>
      <c r="AD16" s="315">
        <f ca="1">SUM(F16:AC16)</f>
        <v>0</v>
      </c>
      <c r="AE16" s="315"/>
      <c r="AF16" s="13"/>
      <c r="AG16" s="8"/>
      <c r="AH16" s="8"/>
      <c r="AI16" s="8">
        <f>Dec!$U$99</f>
        <v>0</v>
      </c>
      <c r="AJ16" s="8"/>
      <c r="AK16" s="8" t="str">
        <f t="shared" si="0"/>
        <v>PASS</v>
      </c>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s="9" customFormat="1" ht="11" customHeight="1">
      <c r="A17" s="13"/>
      <c r="B17" s="296"/>
      <c r="C17" s="282" t="s">
        <v>61</v>
      </c>
      <c r="D17" s="282"/>
      <c r="E17" s="282"/>
      <c r="F17" s="295">
        <f ca="1">SUMIF(Jan!$Q$8:$S$50,Report!$B$14,Jan!$X$8:$Y$50)/(1+'Set-Up'!F12)</f>
        <v>0</v>
      </c>
      <c r="G17" s="295"/>
      <c r="H17" s="295">
        <f ca="1">SUMIF(Feb!$Q$8:$S$50,Report!$B$14,Feb!$X$8:$Y$50)/(1+'Set-Up'!F12)</f>
        <v>0</v>
      </c>
      <c r="I17" s="295"/>
      <c r="J17" s="295">
        <f ca="1">SUMIF(Mar!$Q$8:$S$50,Report!$B$14,Mar!$X$8:$Y$50)/(1+'Set-Up'!F12)</f>
        <v>0</v>
      </c>
      <c r="K17" s="295"/>
      <c r="L17" s="295">
        <f ca="1">SUMIF(Apr!$Q$8:$S$50,Report!$B$14,Apr!$X$8:$Y$50)/(1+'Set-Up'!F12)</f>
        <v>0</v>
      </c>
      <c r="M17" s="295"/>
      <c r="N17" s="295">
        <f ca="1">SUMIF(May!$Q$8:$S$50,Report!$B$14,May!$X$8:$Y$50)/(1+'Set-Up'!F12)</f>
        <v>0</v>
      </c>
      <c r="O17" s="295"/>
      <c r="P17" s="295">
        <f ca="1">SUMIF(Jun!$Q$8:$S$50,Report!$B$14,Jun!$X$8:$Y$50)/(1+'Set-Up'!F12)</f>
        <v>0</v>
      </c>
      <c r="Q17" s="295"/>
      <c r="R17" s="295">
        <f ca="1">SUMIF(Jul!$Q$8:$S$50,Report!$B$14,Jul!$X$8:$Y$50)/(1+'Set-Up'!F12)</f>
        <v>0</v>
      </c>
      <c r="S17" s="295"/>
      <c r="T17" s="295">
        <f ca="1">SUMIF(Aug!$Q$8:$S$50,Report!$B$14,Aug!$X$8:$Y$50)/(1+'Set-Up'!F12)</f>
        <v>0</v>
      </c>
      <c r="U17" s="295"/>
      <c r="V17" s="295">
        <f ca="1">SUMIF(Sep!$Q$8:$S$50,Report!$B$14,Sep!$X$8:$Y$50)/(1+'Set-Up'!F12)</f>
        <v>0</v>
      </c>
      <c r="W17" s="295"/>
      <c r="X17" s="295">
        <f ca="1">SUMIF(Oct!$Q$8:$S$50,Report!$B$14,Oct!$X$8:$Y$50)/(1+'Set-Up'!F12)</f>
        <v>0</v>
      </c>
      <c r="Y17" s="295"/>
      <c r="Z17" s="295">
        <f ca="1">SUMIF(Nov!$Q$8:$S$50,Report!$B$14,Nov!$X$8:$Y$50)/(1+'Set-Up'!F12)</f>
        <v>0</v>
      </c>
      <c r="AA17" s="295"/>
      <c r="AB17" s="295">
        <f ca="1">SUMIF(Dec!$Q$8:$S$50,Report!$B$14,Dec!$X$8:$Y$50)/(1+'Set-Up'!F12)</f>
        <v>0</v>
      </c>
      <c r="AC17" s="295"/>
      <c r="AD17" s="315">
        <f t="shared" ca="1" si="12"/>
        <v>0</v>
      </c>
      <c r="AE17" s="315"/>
      <c r="AF17" s="13"/>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s="9" customFormat="1" ht="11" customHeight="1" thickBot="1">
      <c r="A18" s="13"/>
      <c r="B18" s="296"/>
      <c r="C18" s="282" t="s">
        <v>62</v>
      </c>
      <c r="D18" s="282"/>
      <c r="E18" s="282"/>
      <c r="F18" s="319">
        <f ca="1">SUMIF(Jan!$Q$8:$S$50,Report!$B$14,Jan!$Z$8:$AA$50)/(1+'Set-Up'!F12)</f>
        <v>0</v>
      </c>
      <c r="G18" s="319"/>
      <c r="H18" s="319">
        <f ca="1">SUMIF(Feb!$Q$8:$S$50,Report!$B$14,Feb!$Z$8:$AA$50)/(1+'Set-Up'!F12)</f>
        <v>0</v>
      </c>
      <c r="I18" s="319"/>
      <c r="J18" s="319">
        <f ca="1">SUMIF(Mar!$Q$8:$S$50,Report!$B$14,Mar!$Z$8:$AA$50)/(1+'Set-Up'!F12)</f>
        <v>0</v>
      </c>
      <c r="K18" s="319"/>
      <c r="L18" s="319">
        <f ca="1">SUMIF(Apr!$Q$8:$S$50,Report!$B$14,Apr!$Z$8:$AA$50)/(1+'Set-Up'!F12)</f>
        <v>0</v>
      </c>
      <c r="M18" s="319"/>
      <c r="N18" s="319">
        <f ca="1">SUMIF(May!$Q$8:$S$50,Report!$B$14,May!$Z$8:$AA$50)/(1+'Set-Up'!F12)</f>
        <v>0</v>
      </c>
      <c r="O18" s="319"/>
      <c r="P18" s="319">
        <f ca="1">SUMIF(Jun!$Q$8:$S$50,Report!$B$14,Jun!$Z$8:$AA$50)/(1+'Set-Up'!F12)</f>
        <v>0</v>
      </c>
      <c r="Q18" s="319"/>
      <c r="R18" s="319">
        <f ca="1">SUMIF(Jul!$Q$8:$S$50,Report!$B$14,Jul!$Z$8:$AA$50)/(1+'Set-Up'!F12)</f>
        <v>0</v>
      </c>
      <c r="S18" s="319"/>
      <c r="T18" s="319">
        <f ca="1">SUMIF(Aug!$Q$8:$S$50,Report!$B$14,Aug!$Z$8:$AA$50)/(1+'Set-Up'!F12)</f>
        <v>0</v>
      </c>
      <c r="U18" s="319"/>
      <c r="V18" s="319">
        <f ca="1">SUMIF(Sep!$Q$8:$S$50,Report!$B$14,Sep!$Z$8:$AA$50)/(1+'Set-Up'!F12)</f>
        <v>0</v>
      </c>
      <c r="W18" s="319"/>
      <c r="X18" s="319">
        <f ca="1">SUMIF(Oct!$Q$8:$S$50,Report!$B$14,Oct!$Z$8:$AA$50)/(1+'Set-Up'!F12)</f>
        <v>0</v>
      </c>
      <c r="Y18" s="319"/>
      <c r="Z18" s="319">
        <f ca="1">SUMIF(Nov!$Q$8:$S$50,Report!$B$14,Nov!$Z$8:$AA$50)/(1+'Set-Up'!F12)</f>
        <v>0</v>
      </c>
      <c r="AA18" s="319"/>
      <c r="AB18" s="319">
        <f ca="1">SUMIF(Dec!$Q$8:$S$50,Report!$B$14,Dec!$Z$8:$AA$50)/(1+'Set-Up'!F12)</f>
        <v>0</v>
      </c>
      <c r="AC18" s="319"/>
      <c r="AD18" s="321">
        <f t="shared" ca="1" si="12"/>
        <v>0</v>
      </c>
      <c r="AE18" s="325"/>
      <c r="AF18" s="13"/>
      <c r="AG18" s="8"/>
      <c r="AH18" s="8"/>
      <c r="AI18" s="8" t="str">
        <f>IF(AK18&gt;0,"FAILED","PASS")</f>
        <v>PASS</v>
      </c>
      <c r="AJ18" s="8"/>
      <c r="AK18" s="8">
        <f>COUNTIF(AK5:AK16,"FAILED")</f>
        <v>0</v>
      </c>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s="9" customFormat="1" ht="11" customHeight="1">
      <c r="A19" s="13"/>
      <c r="B19" s="296"/>
      <c r="C19" s="281" t="s">
        <v>63</v>
      </c>
      <c r="D19" s="281"/>
      <c r="E19" s="281"/>
      <c r="F19" s="315">
        <f ca="1">SUM(F16:G18)</f>
        <v>0</v>
      </c>
      <c r="G19" s="315"/>
      <c r="H19" s="315">
        <f t="shared" ref="H19" ca="1" si="13">SUM(H16:I18)</f>
        <v>0</v>
      </c>
      <c r="I19" s="315"/>
      <c r="J19" s="315">
        <f t="shared" ref="J19" ca="1" si="14">SUM(J16:K18)</f>
        <v>0</v>
      </c>
      <c r="K19" s="315"/>
      <c r="L19" s="315">
        <f t="shared" ref="L19" ca="1" si="15">SUM(L16:M18)</f>
        <v>0</v>
      </c>
      <c r="M19" s="315"/>
      <c r="N19" s="315">
        <f t="shared" ref="N19" ca="1" si="16">SUM(N16:O18)</f>
        <v>0</v>
      </c>
      <c r="O19" s="315"/>
      <c r="P19" s="315">
        <f t="shared" ref="P19" ca="1" si="17">SUM(P16:Q18)</f>
        <v>0</v>
      </c>
      <c r="Q19" s="315"/>
      <c r="R19" s="315">
        <f t="shared" ref="R19" ca="1" si="18">SUM(R16:S18)</f>
        <v>0</v>
      </c>
      <c r="S19" s="315"/>
      <c r="T19" s="315">
        <f t="shared" ref="T19" ca="1" si="19">SUM(T16:U18)</f>
        <v>0</v>
      </c>
      <c r="U19" s="315"/>
      <c r="V19" s="315">
        <f t="shared" ref="V19" ca="1" si="20">SUM(V16:W18)</f>
        <v>0</v>
      </c>
      <c r="W19" s="315"/>
      <c r="X19" s="315">
        <f t="shared" ref="X19" ca="1" si="21">SUM(X16:Y18)</f>
        <v>0</v>
      </c>
      <c r="Y19" s="315"/>
      <c r="Z19" s="315">
        <f t="shared" ref="Z19" ca="1" si="22">SUM(Z16:AA18)</f>
        <v>0</v>
      </c>
      <c r="AA19" s="315"/>
      <c r="AB19" s="315">
        <f t="shared" ref="AB19" ca="1" si="23">SUM(AB16:AC18)</f>
        <v>0</v>
      </c>
      <c r="AC19" s="315"/>
      <c r="AD19" s="315">
        <f t="shared" ca="1" si="12"/>
        <v>0</v>
      </c>
      <c r="AE19" s="315"/>
      <c r="AF19" s="13"/>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s="9" customFormat="1" ht="6" customHeight="1">
      <c r="A20" s="13"/>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13"/>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s="9" customFormat="1" ht="11" customHeight="1">
      <c r="A21" s="13"/>
      <c r="B21" s="296" t="s">
        <v>35</v>
      </c>
      <c r="C21" s="282" t="s">
        <v>59</v>
      </c>
      <c r="D21" s="282"/>
      <c r="E21" s="282"/>
      <c r="F21" s="294">
        <f>COUNTIFS(Jan!$Q$8:$S$50,Report!$B$21)</f>
        <v>0</v>
      </c>
      <c r="G21" s="294"/>
      <c r="H21" s="294">
        <f>COUNTIFS(Feb!$Q$8:$S$50,Report!$B$21)</f>
        <v>0</v>
      </c>
      <c r="I21" s="294"/>
      <c r="J21" s="294">
        <f>COUNTIFS(Mar!$Q$8:$S$50,Report!$B$21)</f>
        <v>0</v>
      </c>
      <c r="K21" s="294"/>
      <c r="L21" s="294">
        <f>COUNTIFS(Apr!$Q$8:$S$50,Report!$B$21)</f>
        <v>0</v>
      </c>
      <c r="M21" s="294"/>
      <c r="N21" s="294">
        <f>COUNTIFS(May!$Q$8:$S$50,Report!$B$21)</f>
        <v>0</v>
      </c>
      <c r="O21" s="294"/>
      <c r="P21" s="294">
        <f>COUNTIFS(Jun!$Q$8:$S$50,Report!$B$21)</f>
        <v>0</v>
      </c>
      <c r="Q21" s="294"/>
      <c r="R21" s="294">
        <f>COUNTIFS(Jul!$Q$8:$S$50,Report!$B$21)</f>
        <v>0</v>
      </c>
      <c r="S21" s="294"/>
      <c r="T21" s="294">
        <f>COUNTIFS(Aug!$Q$8:$S$50,Report!$B$21)</f>
        <v>0</v>
      </c>
      <c r="U21" s="294"/>
      <c r="V21" s="294">
        <f>COUNTIFS(Sep!$Q$8:$S$50,Report!$B$21)</f>
        <v>0</v>
      </c>
      <c r="W21" s="294"/>
      <c r="X21" s="294">
        <f>COUNTIFS(Oct!$Q$8:$S$50,Report!$B$21)</f>
        <v>0</v>
      </c>
      <c r="Y21" s="294"/>
      <c r="Z21" s="294">
        <f>COUNTIFS(Nov!$Q$8:$S$50,Report!$B$21)</f>
        <v>0</v>
      </c>
      <c r="AA21" s="294"/>
      <c r="AB21" s="294">
        <f>COUNTIFS(Dec!$Q$8:$S$50,Report!$B$21)</f>
        <v>0</v>
      </c>
      <c r="AC21" s="294"/>
      <c r="AD21" s="316">
        <f>SUM(F21:AC21)</f>
        <v>0</v>
      </c>
      <c r="AE21" s="316"/>
      <c r="AF21" s="13"/>
      <c r="AG21" s="8"/>
      <c r="AH21" s="8"/>
      <c r="AI21" s="8" t="s">
        <v>106</v>
      </c>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s="9" customFormat="1" ht="11" customHeight="1">
      <c r="A22" s="13"/>
      <c r="B22" s="296"/>
      <c r="C22" s="282" t="s">
        <v>58</v>
      </c>
      <c r="D22" s="282"/>
      <c r="E22" s="282"/>
      <c r="F22" s="294">
        <f ca="1">SUMIF(Jan!$Q$8:$S$50,Report!$B$21,Jan!$T$8:$U$50)</f>
        <v>0</v>
      </c>
      <c r="G22" s="294"/>
      <c r="H22" s="294">
        <f ca="1">SUMIF(Feb!$Q$8:$S$50,Report!$B$21,Feb!$T$8:$U$50)</f>
        <v>0</v>
      </c>
      <c r="I22" s="294"/>
      <c r="J22" s="294">
        <f ca="1">SUMIF(Mar!$Q$8:$S$50,Report!$B$21,Mar!$T$8:$U$50)</f>
        <v>0</v>
      </c>
      <c r="K22" s="294"/>
      <c r="L22" s="294">
        <f ca="1">SUMIF(Apr!$Q$8:$S$50,Report!$B$21,Apr!$T$8:$U$50)</f>
        <v>0</v>
      </c>
      <c r="M22" s="294"/>
      <c r="N22" s="294">
        <f ca="1">SUMIF(May!$Q$8:$S$50,Report!$B$21,May!$T$8:$U$50)</f>
        <v>0</v>
      </c>
      <c r="O22" s="294"/>
      <c r="P22" s="294">
        <f ca="1">SUMIF(Jun!$Q$8:$S$50,Report!$B$21,Jun!$T$8:$U$50)</f>
        <v>0</v>
      </c>
      <c r="Q22" s="294"/>
      <c r="R22" s="294">
        <f ca="1">SUMIF(Jul!$Q$8:$S$50,Report!$B$21,Jul!$T$8:$U$50)</f>
        <v>0</v>
      </c>
      <c r="S22" s="294"/>
      <c r="T22" s="294">
        <f ca="1">SUMIF(Aug!$Q$8:$S$50,Report!$B$21,Aug!$T$8:$U$50)</f>
        <v>0</v>
      </c>
      <c r="U22" s="294"/>
      <c r="V22" s="294">
        <f ca="1">SUMIF(Sep!$Q$8:$S$50,Report!$B$21,Sep!$T$8:$U$50)</f>
        <v>0</v>
      </c>
      <c r="W22" s="294"/>
      <c r="X22" s="294">
        <f ca="1">SUMIF(Oct!$Q$8:$S$50,Report!$B$21,Oct!$T$8:$U$50)</f>
        <v>0</v>
      </c>
      <c r="Y22" s="294"/>
      <c r="Z22" s="294">
        <f ca="1">SUMIF(Nov!$Q$8:$S$50,Report!$B$21,Nov!$T$8:$U$50)</f>
        <v>0</v>
      </c>
      <c r="AA22" s="294"/>
      <c r="AB22" s="294">
        <f ca="1">SUMIF(Dec!$Q$8:$S$50,Report!$B$21,Dec!$T$8:$U$50)</f>
        <v>0</v>
      </c>
      <c r="AC22" s="294"/>
      <c r="AD22" s="316">
        <f t="shared" ref="AD22:AD26" ca="1" si="24">SUM(F22:AC22)</f>
        <v>0</v>
      </c>
      <c r="AE22" s="316"/>
      <c r="AF22" s="13"/>
      <c r="AG22" s="8"/>
      <c r="AH22" s="8"/>
      <c r="AI22" s="302">
        <f>'Set-Up'!I12</f>
        <v>47848</v>
      </c>
      <c r="AJ22" s="302"/>
      <c r="AK22" s="302"/>
      <c r="AL22" s="302"/>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s="9" customFormat="1" ht="11" customHeight="1">
      <c r="A23" s="13"/>
      <c r="B23" s="296"/>
      <c r="C23" s="282" t="s">
        <v>60</v>
      </c>
      <c r="D23" s="282"/>
      <c r="E23" s="282"/>
      <c r="F23" s="295">
        <f ca="1">SUMIF(Jan!$Q$8:$S$50,Report!$B$21,Jan!$V$8:$W$50)/(1+'Set-Up'!F12)</f>
        <v>0</v>
      </c>
      <c r="G23" s="295"/>
      <c r="H23" s="295">
        <f ca="1">SUMIF(Feb!$Q$8:$S$50,Report!$B$21,Feb!$V$8:$W$50)/(1+'Set-Up'!F12)</f>
        <v>0</v>
      </c>
      <c r="I23" s="295"/>
      <c r="J23" s="295">
        <f ca="1">SUMIF(Mar!$Q$8:$S$50,Report!$B$21,Mar!$V$8:$W$50)/(1+'Set-Up'!F12)</f>
        <v>0</v>
      </c>
      <c r="K23" s="295"/>
      <c r="L23" s="295">
        <f ca="1">SUMIF(Apr!$Q$8:$S$50,Report!$B$21,Apr!$V$8:$W$50)/(1+'Set-Up'!F12)</f>
        <v>0</v>
      </c>
      <c r="M23" s="295"/>
      <c r="N23" s="295">
        <f ca="1">SUMIF(May!$Q$8:$S$50,Report!$B$21,May!$V$8:$W$50)/(1+'Set-Up'!F12)</f>
        <v>0</v>
      </c>
      <c r="O23" s="295"/>
      <c r="P23" s="295">
        <f ca="1">SUMIF(Jun!$Q$8:$S$50,Report!$B$21,Jun!$V$8:$W$50)/(1+'Set-Up'!F12)</f>
        <v>0</v>
      </c>
      <c r="Q23" s="295"/>
      <c r="R23" s="295">
        <f ca="1">SUMIF(Jul!$Q$8:$S$50,Report!$B$21,Jul!$V$8:$W$50)/(1+'Set-Up'!F12)</f>
        <v>0</v>
      </c>
      <c r="S23" s="295"/>
      <c r="T23" s="295">
        <f ca="1">SUMIF(Aug!$Q$8:$S$50,Report!$B$21,Aug!$V$8:$W$50)/(1+'Set-Up'!F12)</f>
        <v>0</v>
      </c>
      <c r="U23" s="295"/>
      <c r="V23" s="295">
        <f ca="1">SUMIF(Sep!$Q$8:$S$50,Report!$B$21,Sep!$V$8:$W$50)/(1+'Set-Up'!F12)</f>
        <v>0</v>
      </c>
      <c r="W23" s="295"/>
      <c r="X23" s="295">
        <f ca="1">SUMIF(Oct!$Q$8:$S$50,Report!$B$21,Oct!$V$8:$W$50)/(1+'Set-Up'!F12)</f>
        <v>0</v>
      </c>
      <c r="Y23" s="295"/>
      <c r="Z23" s="295">
        <f ca="1">SUMIF(Nov!$Q$8:$S$50,Report!$B$21,Nov!$V$8:$W$50)/(1+'Set-Up'!F12)</f>
        <v>0</v>
      </c>
      <c r="AA23" s="295"/>
      <c r="AB23" s="295">
        <f ca="1">SUMIF(Dec!$Q$8:$S$50,Report!$B$21,Dec!$V$8:$W$50)/(1+'Set-Up'!F12)</f>
        <v>0</v>
      </c>
      <c r="AC23" s="295"/>
      <c r="AD23" s="315">
        <f t="shared" ca="1" si="24"/>
        <v>0</v>
      </c>
      <c r="AE23" s="315"/>
      <c r="AF23" s="13"/>
      <c r="AG23" s="8"/>
      <c r="AH23" s="8"/>
      <c r="AI23" s="302">
        <f ca="1">TODAY()</f>
        <v>45933</v>
      </c>
      <c r="AJ23" s="302"/>
      <c r="AK23" s="302"/>
      <c r="AL23" s="302"/>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s="9" customFormat="1" ht="11" customHeight="1">
      <c r="A24" s="13"/>
      <c r="B24" s="296"/>
      <c r="C24" s="282" t="s">
        <v>61</v>
      </c>
      <c r="D24" s="282"/>
      <c r="E24" s="282"/>
      <c r="F24" s="295">
        <f ca="1">SUMIF(Jan!$Q$8:$S$50,Report!$B$21,Jan!$X$8:$Y$50)/(1+'Set-Up'!F12)</f>
        <v>0</v>
      </c>
      <c r="G24" s="295"/>
      <c r="H24" s="295">
        <f ca="1">SUMIF(Feb!$Q$8:$S$50,Report!$B$21,Feb!$X$8:$Y$50)/(1+'Set-Up'!F12)</f>
        <v>0</v>
      </c>
      <c r="I24" s="295"/>
      <c r="J24" s="295">
        <f ca="1">SUMIF(Mar!$Q$8:$S$50,Report!$B$21,Mar!$X$8:$Y$50)/(1+'Set-Up'!F12)</f>
        <v>0</v>
      </c>
      <c r="K24" s="295"/>
      <c r="L24" s="295">
        <f ca="1">SUMIF(Apr!$Q$8:$S$50,Report!$B$21,Apr!$X$8:$Y$50)/(1+'Set-Up'!F12)</f>
        <v>0</v>
      </c>
      <c r="M24" s="295"/>
      <c r="N24" s="295">
        <f ca="1">SUMIF(May!$Q$8:$S$50,Report!$B$21,May!$X$8:$Y$50)/(1+'Set-Up'!F12)</f>
        <v>0</v>
      </c>
      <c r="O24" s="295"/>
      <c r="P24" s="295">
        <f ca="1">SUMIF(Jun!$Q$8:$S$50,Report!$B$21,Jun!$X$8:$Y$50)/(1+'Set-Up'!F12)</f>
        <v>0</v>
      </c>
      <c r="Q24" s="295"/>
      <c r="R24" s="295">
        <f ca="1">SUMIF(Jul!$Q$8:$S$50,Report!$B$21,Jul!$X$8:$Y$50)/(1+'Set-Up'!F12)</f>
        <v>0</v>
      </c>
      <c r="S24" s="295"/>
      <c r="T24" s="295">
        <f ca="1">SUMIF(Aug!$Q$8:$S$50,Report!$B$21,Aug!$X$8:$Y$50)/(1+'Set-Up'!F12)</f>
        <v>0</v>
      </c>
      <c r="U24" s="295"/>
      <c r="V24" s="295">
        <f ca="1">SUMIF(Sep!$Q$8:$S$50,Report!$B$21,Sep!$X$8:$Y$50)/(1+'Set-Up'!F12)</f>
        <v>0</v>
      </c>
      <c r="W24" s="295"/>
      <c r="X24" s="295">
        <f ca="1">SUMIF(Oct!$Q$8:$S$50,Report!$B$21,Oct!$X$8:$Y$50)/(1+'Set-Up'!F12)</f>
        <v>0</v>
      </c>
      <c r="Y24" s="295"/>
      <c r="Z24" s="295">
        <f ca="1">SUMIF(Nov!$Q$8:$S$50,Report!$B$21,Nov!$X$8:$Y$50)/(1+'Set-Up'!F12)</f>
        <v>0</v>
      </c>
      <c r="AA24" s="295"/>
      <c r="AB24" s="295">
        <f ca="1">SUMIF(Dec!$Q$8:$S$50,Report!$B$21,Dec!$X$8:$Y$50)/(1+'Set-Up'!F12)</f>
        <v>0</v>
      </c>
      <c r="AC24" s="295"/>
      <c r="AD24" s="315">
        <f t="shared" ca="1" si="24"/>
        <v>0</v>
      </c>
      <c r="AE24" s="315"/>
      <c r="AF24" s="13"/>
      <c r="AG24" s="8"/>
      <c r="AH24" s="8"/>
      <c r="AI24" s="8">
        <f ca="1">IF(AI23&gt;=AI22,1,0)</f>
        <v>0</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s="9" customFormat="1" ht="11" customHeight="1" thickBot="1">
      <c r="A25" s="13"/>
      <c r="B25" s="296"/>
      <c r="C25" s="282" t="s">
        <v>62</v>
      </c>
      <c r="D25" s="282"/>
      <c r="E25" s="282"/>
      <c r="F25" s="319">
        <f ca="1">SUMIF(Jan!$Q$8:$S$50,Report!$B$21,Jan!$Z$8:$AA$50)/(1+'Set-Up'!F12)</f>
        <v>0</v>
      </c>
      <c r="G25" s="319"/>
      <c r="H25" s="319">
        <f ca="1">SUMIF(Feb!$Q$8:$S$50,Report!$B$21,Feb!$Z$8:$AA$50)/(1+'Set-Up'!F12)</f>
        <v>0</v>
      </c>
      <c r="I25" s="319"/>
      <c r="J25" s="319">
        <f ca="1">SUMIF(Mar!$Q$8:$S$50,Report!$B$21,Mar!$Z$8:$AA$50)/(1+'Set-Up'!F12)</f>
        <v>0</v>
      </c>
      <c r="K25" s="319"/>
      <c r="L25" s="319">
        <f ca="1">SUMIF(Apr!$Q$8:$S$50,Report!$B$21,Apr!$Z$8:$AA$50)/(1+'Set-Up'!F12)</f>
        <v>0</v>
      </c>
      <c r="M25" s="319"/>
      <c r="N25" s="319">
        <f ca="1">SUMIF(May!$Q$8:$S$50,Report!$B$21,May!$Z$8:$AA$50)/(1+'Set-Up'!F12)</f>
        <v>0</v>
      </c>
      <c r="O25" s="319"/>
      <c r="P25" s="319">
        <f ca="1">SUMIF(Jun!$Q$8:$S$50,Report!$B$21,Jun!$Z$8:$AA$50)/(1+'Set-Up'!F12)</f>
        <v>0</v>
      </c>
      <c r="Q25" s="319"/>
      <c r="R25" s="319">
        <f ca="1">SUMIF(Jul!$Q$8:$S$50,Report!$B$21,Jul!$Z$8:$AA$50)/(1+'Set-Up'!F12)</f>
        <v>0</v>
      </c>
      <c r="S25" s="319"/>
      <c r="T25" s="319">
        <f ca="1">SUMIF(Aug!$Q$8:$S$50,Report!$B$21,Aug!$Z$8:$AA$50)/(1+'Set-Up'!F12)</f>
        <v>0</v>
      </c>
      <c r="U25" s="319"/>
      <c r="V25" s="319">
        <f ca="1">SUMIF(Sep!$Q$8:$S$50,Report!$B$21,Sep!$Z$8:$AA$50)/(1+'Set-Up'!F12)</f>
        <v>0</v>
      </c>
      <c r="W25" s="319"/>
      <c r="X25" s="319">
        <f ca="1">SUMIF(Oct!$Q$8:$S$50,Report!$B$21,Oct!$Z$8:$AA$50)/(1+'Set-Up'!F12)</f>
        <v>0</v>
      </c>
      <c r="Y25" s="319"/>
      <c r="Z25" s="319">
        <f ca="1">SUMIF(Nov!$Q$8:$S$50,Report!$B$21,Nov!$Z$8:$AA$50)/(1+'Set-Up'!F12)</f>
        <v>0</v>
      </c>
      <c r="AA25" s="319"/>
      <c r="AB25" s="319">
        <f ca="1">SUMIF(Dec!$Q$8:$S$50,Report!$B$21,Dec!$Z$8:$AA$50)/(1+'Set-Up'!F12)</f>
        <v>0</v>
      </c>
      <c r="AC25" s="319"/>
      <c r="AD25" s="321">
        <f t="shared" ca="1" si="24"/>
        <v>0</v>
      </c>
      <c r="AE25" s="325"/>
      <c r="AF25" s="13"/>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s="9" customFormat="1" ht="11" customHeight="1">
      <c r="A26" s="13"/>
      <c r="B26" s="296"/>
      <c r="C26" s="281" t="s">
        <v>63</v>
      </c>
      <c r="D26" s="281"/>
      <c r="E26" s="281"/>
      <c r="F26" s="315">
        <f ca="1">SUM(F23:G25)</f>
        <v>0</v>
      </c>
      <c r="G26" s="315"/>
      <c r="H26" s="315">
        <f t="shared" ref="H26" ca="1" si="25">SUM(H23:I25)</f>
        <v>0</v>
      </c>
      <c r="I26" s="315"/>
      <c r="J26" s="315">
        <f t="shared" ref="J26" ca="1" si="26">SUM(J23:K25)</f>
        <v>0</v>
      </c>
      <c r="K26" s="315"/>
      <c r="L26" s="315">
        <f t="shared" ref="L26" ca="1" si="27">SUM(L23:M25)</f>
        <v>0</v>
      </c>
      <c r="M26" s="315"/>
      <c r="N26" s="315">
        <f t="shared" ref="N26" ca="1" si="28">SUM(N23:O25)</f>
        <v>0</v>
      </c>
      <c r="O26" s="315"/>
      <c r="P26" s="315">
        <f t="shared" ref="P26" ca="1" si="29">SUM(P23:Q25)</f>
        <v>0</v>
      </c>
      <c r="Q26" s="315"/>
      <c r="R26" s="315">
        <f t="shared" ref="R26" ca="1" si="30">SUM(R23:S25)</f>
        <v>0</v>
      </c>
      <c r="S26" s="315"/>
      <c r="T26" s="315">
        <f t="shared" ref="T26" ca="1" si="31">SUM(T23:U25)</f>
        <v>0</v>
      </c>
      <c r="U26" s="315"/>
      <c r="V26" s="315">
        <f t="shared" ref="V26" ca="1" si="32">SUM(V23:W25)</f>
        <v>0</v>
      </c>
      <c r="W26" s="315"/>
      <c r="X26" s="315">
        <f t="shared" ref="X26" ca="1" si="33">SUM(X23:Y25)</f>
        <v>0</v>
      </c>
      <c r="Y26" s="315"/>
      <c r="Z26" s="315">
        <f t="shared" ref="Z26" ca="1" si="34">SUM(Z23:AA25)</f>
        <v>0</v>
      </c>
      <c r="AA26" s="315"/>
      <c r="AB26" s="315">
        <f t="shared" ref="AB26" ca="1" si="35">SUM(AB23:AC25)</f>
        <v>0</v>
      </c>
      <c r="AC26" s="315"/>
      <c r="AD26" s="315">
        <f t="shared" ca="1" si="24"/>
        <v>0</v>
      </c>
      <c r="AE26" s="315"/>
      <c r="AF26" s="13"/>
      <c r="AG26" s="8"/>
      <c r="AH26" s="8"/>
      <c r="AI26" s="8" t="s">
        <v>144</v>
      </c>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s="9" customFormat="1" ht="6" customHeight="1">
      <c r="A27" s="13"/>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13"/>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s="9" customFormat="1" ht="11" customHeight="1">
      <c r="A28" s="13"/>
      <c r="B28" s="296" t="s">
        <v>36</v>
      </c>
      <c r="C28" s="282" t="s">
        <v>59</v>
      </c>
      <c r="D28" s="282"/>
      <c r="E28" s="282"/>
      <c r="F28" s="294">
        <f>COUNTIFS(Jan!$Q$8:$S$50,Report!$B$28)</f>
        <v>0</v>
      </c>
      <c r="G28" s="294"/>
      <c r="H28" s="294">
        <f>COUNTIFS(Feb!$Q$8:$S$50,Report!$B$28)</f>
        <v>0</v>
      </c>
      <c r="I28" s="294"/>
      <c r="J28" s="294">
        <f>COUNTIFS(Mar!$Q$8:$S$50,Report!$B$28)</f>
        <v>0</v>
      </c>
      <c r="K28" s="294"/>
      <c r="L28" s="294">
        <f>COUNTIFS(Apr!$Q$8:$S$50,Report!$B$28)</f>
        <v>0</v>
      </c>
      <c r="M28" s="294"/>
      <c r="N28" s="294">
        <f>COUNTIFS(May!$Q$8:$S$50,Report!$B$28)</f>
        <v>0</v>
      </c>
      <c r="O28" s="294"/>
      <c r="P28" s="294">
        <f>COUNTIFS(Jun!$Q$8:$S$50,Report!$B$28)</f>
        <v>0</v>
      </c>
      <c r="Q28" s="294"/>
      <c r="R28" s="294">
        <f>COUNTIFS(Jul!$Q$8:$S$50,Report!$B$28)</f>
        <v>0</v>
      </c>
      <c r="S28" s="294"/>
      <c r="T28" s="294">
        <f>COUNTIFS(Aug!$Q$8:$S$50,Report!$B$28)</f>
        <v>0</v>
      </c>
      <c r="U28" s="294"/>
      <c r="V28" s="294">
        <f>COUNTIFS(Sep!$Q$8:$S$50,Report!$B$28)</f>
        <v>0</v>
      </c>
      <c r="W28" s="294"/>
      <c r="X28" s="294">
        <f>COUNTIFS(Oct!$Q$8:$S$50,Report!$B$28)</f>
        <v>0</v>
      </c>
      <c r="Y28" s="294"/>
      <c r="Z28" s="294">
        <f>COUNTIFS(Nov!$Q$8:$S$50,Report!$B$28)</f>
        <v>0</v>
      </c>
      <c r="AA28" s="294"/>
      <c r="AB28" s="294">
        <f>COUNTIFS(Dec!$Q$8:$S$50,Report!$B$28)</f>
        <v>0</v>
      </c>
      <c r="AC28" s="294"/>
      <c r="AD28" s="316">
        <f>SUM(F28:AC28)</f>
        <v>0</v>
      </c>
      <c r="AE28" s="316"/>
      <c r="AF28" s="13"/>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s="9" customFormat="1" ht="11" customHeight="1">
      <c r="A29" s="13"/>
      <c r="B29" s="296"/>
      <c r="C29" s="282" t="s">
        <v>58</v>
      </c>
      <c r="D29" s="282"/>
      <c r="E29" s="282"/>
      <c r="F29" s="294">
        <f ca="1">SUMIF(Jan!$Q$8:$S$50,Report!$B$28,Jan!$T$8:$U$50)</f>
        <v>0</v>
      </c>
      <c r="G29" s="294"/>
      <c r="H29" s="294">
        <f ca="1">SUMIF(Feb!$Q$8:$S$50,Report!$B$28,Feb!$T$8:$U$50)</f>
        <v>0</v>
      </c>
      <c r="I29" s="294"/>
      <c r="J29" s="294">
        <f ca="1">SUMIF(Mar!$Q$8:$S$50,Report!$B$28,Mar!$T$8:$U$50)</f>
        <v>0</v>
      </c>
      <c r="K29" s="294"/>
      <c r="L29" s="294">
        <f ca="1">SUMIF(Apr!$Q$8:$S$50,Report!$B$28,Apr!$T$8:$U$50)</f>
        <v>0</v>
      </c>
      <c r="M29" s="294"/>
      <c r="N29" s="294">
        <f ca="1">SUMIF(May!$Q$8:$S$50,Report!$B$28,May!$T$8:$U$50)</f>
        <v>0</v>
      </c>
      <c r="O29" s="294"/>
      <c r="P29" s="294">
        <f ca="1">SUMIF(Jun!$Q$8:$S$50,Report!$B$28,Jun!$T$8:$U$50)</f>
        <v>0</v>
      </c>
      <c r="Q29" s="294"/>
      <c r="R29" s="294">
        <f ca="1">SUMIF(Jul!$Q$8:$S$50,Report!$B$28,Jul!$T$8:$U$50)</f>
        <v>0</v>
      </c>
      <c r="S29" s="294"/>
      <c r="T29" s="294">
        <f ca="1">SUMIF(Aug!$Q$8:$S$50,Report!$B$28,Aug!$T$8:$U$50)</f>
        <v>0</v>
      </c>
      <c r="U29" s="294"/>
      <c r="V29" s="294">
        <f ca="1">SUMIF(Sep!$Q$8:$S$50,Report!$B$28,Sep!$T$8:$U$50)</f>
        <v>0</v>
      </c>
      <c r="W29" s="294"/>
      <c r="X29" s="294">
        <f ca="1">SUMIF(Oct!$Q$8:$S$50,Report!$B$28,Oct!$T$8:$U$50)</f>
        <v>0</v>
      </c>
      <c r="Y29" s="294"/>
      <c r="Z29" s="294">
        <f ca="1">SUMIF(Nov!$Q$8:$S$50,Report!$B$28,Nov!$T$8:$U$50)</f>
        <v>0</v>
      </c>
      <c r="AA29" s="294"/>
      <c r="AB29" s="294">
        <f ca="1">SUMIF(Dec!$Q$8:$S$50,Report!$B$28,Dec!$T$8:$U$50)</f>
        <v>0</v>
      </c>
      <c r="AC29" s="294"/>
      <c r="AD29" s="316">
        <f t="shared" ref="AD29:AD33" ca="1" si="36">SUM(F29:AC29)</f>
        <v>0</v>
      </c>
      <c r="AE29" s="316"/>
      <c r="AF29" s="13"/>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s="9" customFormat="1" ht="11" customHeight="1">
      <c r="A30" s="13"/>
      <c r="B30" s="296"/>
      <c r="C30" s="282" t="s">
        <v>60</v>
      </c>
      <c r="D30" s="282"/>
      <c r="E30" s="282"/>
      <c r="F30" s="295">
        <f ca="1">SUMIF(Jan!$Q$8:$S$50,Report!$B$28,Jan!$V$8:$W$50)/(1+'Set-Up'!F12)</f>
        <v>0</v>
      </c>
      <c r="G30" s="295"/>
      <c r="H30" s="295">
        <f ca="1">SUMIF(Feb!$Q$8:$S$50,Report!$B$28,Feb!$V$8:$W$50)/(1+'Set-Up'!F12)</f>
        <v>0</v>
      </c>
      <c r="I30" s="295"/>
      <c r="J30" s="295">
        <f ca="1">SUMIF(Mar!$Q$8:$S$50,Report!$B$28,Mar!$V$8:$W$50)/(1+'Set-Up'!F12)</f>
        <v>0</v>
      </c>
      <c r="K30" s="295"/>
      <c r="L30" s="295">
        <f ca="1">SUMIF(Apr!$Q$8:$S$50,Report!$B$28,Apr!$V$8:$W$50)/(1+'Set-Up'!F12)</f>
        <v>0</v>
      </c>
      <c r="M30" s="295"/>
      <c r="N30" s="295">
        <f ca="1">SUMIF(May!$Q$8:$S$50,Report!$B$28,May!$V$8:$W$50)/(1+'Set-Up'!F12)</f>
        <v>0</v>
      </c>
      <c r="O30" s="295"/>
      <c r="P30" s="295">
        <f ca="1">SUMIF(Jun!$Q$8:$S$50,Report!$B$28,Jun!$V$8:$W$50)/(1+'Set-Up'!F12)</f>
        <v>0</v>
      </c>
      <c r="Q30" s="295"/>
      <c r="R30" s="295">
        <f ca="1">SUMIF(Jul!$Q$8:$S$50,Report!$B$28,Jul!$V$8:$W$50)/(1+'Set-Up'!F12)</f>
        <v>0</v>
      </c>
      <c r="S30" s="295"/>
      <c r="T30" s="295">
        <f ca="1">SUMIF(Aug!$Q$8:$S$50,Report!$B$28,Aug!$V$8:$W$50)/(1+'Set-Up'!F12)</f>
        <v>0</v>
      </c>
      <c r="U30" s="295"/>
      <c r="V30" s="295">
        <f ca="1">SUMIF(Sep!$Q$8:$S$50,Report!$B$28,Sep!$V$8:$W$50)/(1+'Set-Up'!F12)</f>
        <v>0</v>
      </c>
      <c r="W30" s="295"/>
      <c r="X30" s="295">
        <f ca="1">SUMIF(Oct!$Q$8:$S$50,Report!$B$28,Oct!$V$8:$W$50)/(1+'Set-Up'!F12)</f>
        <v>0</v>
      </c>
      <c r="Y30" s="295"/>
      <c r="Z30" s="295">
        <f ca="1">SUMIF(Nov!$Q$8:$S$50,Report!$B$28,Nov!$V$8:$W$50)/(1+'Set-Up'!F12)</f>
        <v>0</v>
      </c>
      <c r="AA30" s="295"/>
      <c r="AB30" s="295">
        <f ca="1">SUMIF(Dec!$Q$8:$S$50,Report!$B$28,Dec!$V$8:$W$50)/(1+'Set-Up'!F12)</f>
        <v>0</v>
      </c>
      <c r="AC30" s="295"/>
      <c r="AD30" s="315">
        <f t="shared" ca="1" si="36"/>
        <v>0</v>
      </c>
      <c r="AE30" s="315"/>
      <c r="AF30" s="13"/>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s="9" customFormat="1" ht="11" customHeight="1">
      <c r="A31" s="13"/>
      <c r="B31" s="296"/>
      <c r="C31" s="282" t="s">
        <v>61</v>
      </c>
      <c r="D31" s="282"/>
      <c r="E31" s="282"/>
      <c r="F31" s="295">
        <f ca="1">SUMIF(Jan!$Q$8:$S$50,Report!$B$28,Jan!$X$8:$Y$50)/(1+'Set-Up'!F12)</f>
        <v>0</v>
      </c>
      <c r="G31" s="295"/>
      <c r="H31" s="295">
        <f ca="1">SUMIF(Feb!$Q$8:$S$50,Report!$B$28,Feb!$X$8:$Y$50)/(1+'Set-Up'!F12)</f>
        <v>0</v>
      </c>
      <c r="I31" s="295"/>
      <c r="J31" s="295">
        <f ca="1">SUMIF(Mar!$Q$8:$S$50,Report!$B$28,Mar!$X$8:$Y$50)/(1+'Set-Up'!F12)</f>
        <v>0</v>
      </c>
      <c r="K31" s="295"/>
      <c r="L31" s="295">
        <f ca="1">SUMIF(Apr!$Q$8:$S$50,Report!$B$28,Apr!$X$8:$Y$50)/(1+'Set-Up'!F12)</f>
        <v>0</v>
      </c>
      <c r="M31" s="295"/>
      <c r="N31" s="295">
        <f ca="1">SUMIF(May!$Q$8:$S$50,Report!$B$28,May!$X$8:$Y$50)/(1+'Set-Up'!F12)</f>
        <v>0</v>
      </c>
      <c r="O31" s="295"/>
      <c r="P31" s="295">
        <f ca="1">SUMIF(Jun!$Q$8:$S$50,Report!$B$28,Jun!$X$8:$Y$50)/(1+'Set-Up'!F12)</f>
        <v>0</v>
      </c>
      <c r="Q31" s="295"/>
      <c r="R31" s="295">
        <f ca="1">SUMIF(Jul!$Q$8:$S$50,Report!$B$28,Jul!$X$8:$Y$50)/(1+'Set-Up'!F12)</f>
        <v>0</v>
      </c>
      <c r="S31" s="295"/>
      <c r="T31" s="295">
        <f ca="1">SUMIF(Aug!$Q$8:$S$50,Report!$B$28,Aug!$X$8:$Y$50)/(1+'Set-Up'!F12)</f>
        <v>0</v>
      </c>
      <c r="U31" s="295"/>
      <c r="V31" s="295">
        <f ca="1">SUMIF(Sep!$Q$8:$S$50,Report!$B$28,Sep!$X$8:$Y$50)/(1+'Set-Up'!F12)</f>
        <v>0</v>
      </c>
      <c r="W31" s="295"/>
      <c r="X31" s="295">
        <f ca="1">SUMIF(Oct!$Q$8:$S$50,Report!$B$28,Oct!$X$8:$Y$50)/(1+'Set-Up'!F12)</f>
        <v>0</v>
      </c>
      <c r="Y31" s="295"/>
      <c r="Z31" s="295">
        <f ca="1">SUMIF(Nov!$Q$8:$S$50,Report!$B$28,Nov!$X$8:$Y$50)/(1+'Set-Up'!F12)</f>
        <v>0</v>
      </c>
      <c r="AA31" s="295"/>
      <c r="AB31" s="295">
        <f ca="1">SUMIF(Dec!$Q$8:$S$50,Report!$B$28,Dec!$X$8:$Y$50)/(1+'Set-Up'!F12)</f>
        <v>0</v>
      </c>
      <c r="AC31" s="295"/>
      <c r="AD31" s="315">
        <f t="shared" ca="1" si="36"/>
        <v>0</v>
      </c>
      <c r="AE31" s="315"/>
      <c r="AF31" s="13"/>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s="9" customFormat="1" ht="11" customHeight="1" thickBot="1">
      <c r="A32" s="13"/>
      <c r="B32" s="296"/>
      <c r="C32" s="282" t="s">
        <v>62</v>
      </c>
      <c r="D32" s="282"/>
      <c r="E32" s="282"/>
      <c r="F32" s="319">
        <f ca="1">SUMIF(Jan!$Q$8:$S$50,Report!$B$28,Jan!$Z$8:$AA$50)/(1+'Set-Up'!F12)</f>
        <v>0</v>
      </c>
      <c r="G32" s="319"/>
      <c r="H32" s="319">
        <f ca="1">SUMIF(Feb!$Q$8:$S$50,Report!$B$28,Feb!$Z$8:$AA$50)/(1+'Set-Up'!F12)</f>
        <v>0</v>
      </c>
      <c r="I32" s="319"/>
      <c r="J32" s="319">
        <f ca="1">SUMIF(Mar!$Q$8:$S$50,Report!$B$28,Mar!$Z$8:$AA$50)/(1+'Set-Up'!F12)</f>
        <v>0</v>
      </c>
      <c r="K32" s="319"/>
      <c r="L32" s="319">
        <f ca="1">SUMIF(Apr!$Q$8:$S$50,Report!$B$28,Apr!$Z$8:$AA$50)/(1+'Set-Up'!F12)</f>
        <v>0</v>
      </c>
      <c r="M32" s="319"/>
      <c r="N32" s="319">
        <f ca="1">SUMIF(May!$Q$8:$S$50,Report!$B$28,May!$Z$8:$AA$50)/(1+'Set-Up'!F12)</f>
        <v>0</v>
      </c>
      <c r="O32" s="319"/>
      <c r="P32" s="319">
        <f ca="1">SUMIF(Jun!$Q$8:$S$50,Report!$B$28,Jun!$Z$8:$AA$50)/(1+'Set-Up'!F12)</f>
        <v>0</v>
      </c>
      <c r="Q32" s="319"/>
      <c r="R32" s="319">
        <f ca="1">SUMIF(Jul!$Q$8:$S$50,Report!$B$28,Jul!$Z$8:$AA$50)/(1+'Set-Up'!F12)</f>
        <v>0</v>
      </c>
      <c r="S32" s="319"/>
      <c r="T32" s="319">
        <f ca="1">SUMIF(Aug!$Q$8:$S$50,Report!$B$28,Aug!$Z$8:$AA$50)/(1+'Set-Up'!F12)</f>
        <v>0</v>
      </c>
      <c r="U32" s="319"/>
      <c r="V32" s="319">
        <f ca="1">SUMIF(Sep!$Q$8:$S$50,Report!$B$28,Sep!$Z$8:$AA$50)/(1+'Set-Up'!F12)</f>
        <v>0</v>
      </c>
      <c r="W32" s="319"/>
      <c r="X32" s="319">
        <f ca="1">SUMIF(Oct!$Q$8:$S$50,Report!$B$28,Oct!$Z$8:$AA$50)/(1+'Set-Up'!F12)</f>
        <v>0</v>
      </c>
      <c r="Y32" s="319"/>
      <c r="Z32" s="319">
        <f ca="1">SUMIF(Nov!$Q$8:$S$50,Report!$B$28,Nov!$Z$8:$AA$50)/(1+'Set-Up'!F12)</f>
        <v>0</v>
      </c>
      <c r="AA32" s="319"/>
      <c r="AB32" s="319">
        <f ca="1">SUMIF(Dec!$Q$8:$S$50,Report!$B$28,Dec!$Z$8:$AA$50)/(1+'Set-Up'!F12)</f>
        <v>0</v>
      </c>
      <c r="AC32" s="319"/>
      <c r="AD32" s="321">
        <f t="shared" ca="1" si="36"/>
        <v>0</v>
      </c>
      <c r="AE32" s="325"/>
      <c r="AF32" s="13"/>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s="9" customFormat="1" ht="11" customHeight="1">
      <c r="A33" s="13"/>
      <c r="B33" s="296"/>
      <c r="C33" s="281" t="s">
        <v>63</v>
      </c>
      <c r="D33" s="281"/>
      <c r="E33" s="281"/>
      <c r="F33" s="315">
        <f ca="1">SUM(F30:G32)</f>
        <v>0</v>
      </c>
      <c r="G33" s="315"/>
      <c r="H33" s="315">
        <f t="shared" ref="H33" ca="1" si="37">SUM(H30:I32)</f>
        <v>0</v>
      </c>
      <c r="I33" s="315"/>
      <c r="J33" s="315">
        <f t="shared" ref="J33" ca="1" si="38">SUM(J30:K32)</f>
        <v>0</v>
      </c>
      <c r="K33" s="315"/>
      <c r="L33" s="315">
        <f t="shared" ref="L33" ca="1" si="39">SUM(L30:M32)</f>
        <v>0</v>
      </c>
      <c r="M33" s="315"/>
      <c r="N33" s="315">
        <f t="shared" ref="N33" ca="1" si="40">SUM(N30:O32)</f>
        <v>0</v>
      </c>
      <c r="O33" s="315"/>
      <c r="P33" s="315">
        <f t="shared" ref="P33" ca="1" si="41">SUM(P30:Q32)</f>
        <v>0</v>
      </c>
      <c r="Q33" s="315"/>
      <c r="R33" s="315">
        <f t="shared" ref="R33" ca="1" si="42">SUM(R30:S32)</f>
        <v>0</v>
      </c>
      <c r="S33" s="315"/>
      <c r="T33" s="315">
        <f t="shared" ref="T33" ca="1" si="43">SUM(T30:U32)</f>
        <v>0</v>
      </c>
      <c r="U33" s="315"/>
      <c r="V33" s="315">
        <f t="shared" ref="V33" ca="1" si="44">SUM(V30:W32)</f>
        <v>0</v>
      </c>
      <c r="W33" s="315"/>
      <c r="X33" s="315">
        <f t="shared" ref="X33" ca="1" si="45">SUM(X30:Y32)</f>
        <v>0</v>
      </c>
      <c r="Y33" s="315"/>
      <c r="Z33" s="315">
        <f t="shared" ref="Z33" ca="1" si="46">SUM(Z30:AA32)</f>
        <v>0</v>
      </c>
      <c r="AA33" s="315"/>
      <c r="AB33" s="315">
        <f t="shared" ref="AB33" ca="1" si="47">SUM(AB30:AC32)</f>
        <v>0</v>
      </c>
      <c r="AC33" s="315"/>
      <c r="AD33" s="315">
        <f t="shared" ca="1" si="36"/>
        <v>0</v>
      </c>
      <c r="AE33" s="315"/>
      <c r="AF33" s="13"/>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s="9" customFormat="1" ht="4" customHeight="1">
      <c r="A34" s="13"/>
      <c r="B34" s="85"/>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17"/>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s="9" customFormat="1" ht="11">
      <c r="A35" s="13"/>
      <c r="B35" s="293" t="s">
        <v>50</v>
      </c>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13"/>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s="9" customFormat="1" ht="11">
      <c r="A36" s="13"/>
      <c r="B36" s="84"/>
      <c r="C36" s="84"/>
      <c r="D36" s="84"/>
      <c r="E36" s="84"/>
      <c r="F36" s="294" t="s">
        <v>19</v>
      </c>
      <c r="G36" s="294"/>
      <c r="H36" s="294" t="s">
        <v>20</v>
      </c>
      <c r="I36" s="294"/>
      <c r="J36" s="294" t="s">
        <v>81</v>
      </c>
      <c r="K36" s="294"/>
      <c r="L36" s="294" t="s">
        <v>108</v>
      </c>
      <c r="M36" s="294"/>
      <c r="N36" s="294" t="s">
        <v>109</v>
      </c>
      <c r="O36" s="294"/>
      <c r="P36" s="294" t="s">
        <v>110</v>
      </c>
      <c r="Q36" s="294"/>
      <c r="R36" s="294" t="s">
        <v>111</v>
      </c>
      <c r="S36" s="294"/>
      <c r="T36" s="294" t="s">
        <v>112</v>
      </c>
      <c r="U36" s="294"/>
      <c r="V36" s="294" t="s">
        <v>113</v>
      </c>
      <c r="W36" s="294"/>
      <c r="X36" s="294" t="s">
        <v>114</v>
      </c>
      <c r="Y36" s="294"/>
      <c r="Z36" s="294" t="s">
        <v>115</v>
      </c>
      <c r="AA36" s="294"/>
      <c r="AB36" s="294" t="s">
        <v>116</v>
      </c>
      <c r="AC36" s="294"/>
      <c r="AD36" s="316" t="s">
        <v>33</v>
      </c>
      <c r="AE36" s="316"/>
      <c r="AF36" s="13"/>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s="9" customFormat="1" ht="11" customHeight="1">
      <c r="A37" s="13"/>
      <c r="B37" s="296" t="s">
        <v>129</v>
      </c>
      <c r="C37" s="282" t="s">
        <v>59</v>
      </c>
      <c r="D37" s="282"/>
      <c r="E37" s="282"/>
      <c r="F37" s="294">
        <f>F14+F21+F28</f>
        <v>0</v>
      </c>
      <c r="G37" s="294"/>
      <c r="H37" s="294">
        <f>H14+H21+H28</f>
        <v>0</v>
      </c>
      <c r="I37" s="294"/>
      <c r="J37" s="294">
        <f>J14+J21+J28</f>
        <v>0</v>
      </c>
      <c r="K37" s="294"/>
      <c r="L37" s="294">
        <f>L14+L21+L28</f>
        <v>0</v>
      </c>
      <c r="M37" s="294"/>
      <c r="N37" s="294">
        <f>N14+N21+N28</f>
        <v>0</v>
      </c>
      <c r="O37" s="294"/>
      <c r="P37" s="294">
        <f>P14+P21+P28</f>
        <v>0</v>
      </c>
      <c r="Q37" s="294"/>
      <c r="R37" s="294">
        <f>R14+R21+R28</f>
        <v>0</v>
      </c>
      <c r="S37" s="294"/>
      <c r="T37" s="294">
        <f>T14+T21+T28</f>
        <v>0</v>
      </c>
      <c r="U37" s="294"/>
      <c r="V37" s="294">
        <f>V14+V21+V28</f>
        <v>0</v>
      </c>
      <c r="W37" s="294"/>
      <c r="X37" s="294">
        <f>X14+X21+X28</f>
        <v>0</v>
      </c>
      <c r="Y37" s="294"/>
      <c r="Z37" s="294">
        <f>Z14+Z21+Z28</f>
        <v>0</v>
      </c>
      <c r="AA37" s="294"/>
      <c r="AB37" s="294">
        <f>AB14+AB21+AB28</f>
        <v>0</v>
      </c>
      <c r="AC37" s="294"/>
      <c r="AD37" s="316">
        <f>SUM(F37:AC37)</f>
        <v>0</v>
      </c>
      <c r="AE37" s="316"/>
      <c r="AF37" s="13"/>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s="9" customFormat="1" ht="11" customHeight="1">
      <c r="A38" s="13"/>
      <c r="B38" s="296"/>
      <c r="C38" s="282" t="s">
        <v>58</v>
      </c>
      <c r="D38" s="282"/>
      <c r="E38" s="282"/>
      <c r="F38" s="294">
        <f t="shared" ref="F38:H41" ca="1" si="48">F15+F22+F29</f>
        <v>0</v>
      </c>
      <c r="G38" s="294"/>
      <c r="H38" s="294">
        <f t="shared" ca="1" si="48"/>
        <v>0</v>
      </c>
      <c r="I38" s="294"/>
      <c r="J38" s="294">
        <f t="shared" ref="J38" ca="1" si="49">J15+J22+J29</f>
        <v>0</v>
      </c>
      <c r="K38" s="294"/>
      <c r="L38" s="294">
        <f t="shared" ref="L38" ca="1" si="50">L15+L22+L29</f>
        <v>0</v>
      </c>
      <c r="M38" s="294"/>
      <c r="N38" s="294">
        <f t="shared" ref="N38" ca="1" si="51">N15+N22+N29</f>
        <v>0</v>
      </c>
      <c r="O38" s="294"/>
      <c r="P38" s="294">
        <f t="shared" ref="P38" ca="1" si="52">P15+P22+P29</f>
        <v>0</v>
      </c>
      <c r="Q38" s="294"/>
      <c r="R38" s="294">
        <f t="shared" ref="R38" ca="1" si="53">R15+R22+R29</f>
        <v>0</v>
      </c>
      <c r="S38" s="294"/>
      <c r="T38" s="294">
        <f t="shared" ref="T38" ca="1" si="54">T15+T22+T29</f>
        <v>0</v>
      </c>
      <c r="U38" s="294"/>
      <c r="V38" s="294">
        <f t="shared" ref="V38" ca="1" si="55">V15+V22+V29</f>
        <v>0</v>
      </c>
      <c r="W38" s="294"/>
      <c r="X38" s="294">
        <f t="shared" ref="X38" ca="1" si="56">X15+X22+X29</f>
        <v>0</v>
      </c>
      <c r="Y38" s="294"/>
      <c r="Z38" s="294">
        <f t="shared" ref="Z38" ca="1" si="57">Z15+Z22+Z29</f>
        <v>0</v>
      </c>
      <c r="AA38" s="294"/>
      <c r="AB38" s="294">
        <f t="shared" ref="AB38" ca="1" si="58">AB15+AB22+AB29</f>
        <v>0</v>
      </c>
      <c r="AC38" s="294"/>
      <c r="AD38" s="316">
        <f t="shared" ref="AD38:AD42" ca="1" si="59">SUM(F38:AC38)</f>
        <v>0</v>
      </c>
      <c r="AE38" s="316"/>
      <c r="AF38" s="13"/>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s="9" customFormat="1" ht="11" customHeight="1">
      <c r="A39" s="13"/>
      <c r="B39" s="296"/>
      <c r="C39" s="282" t="s">
        <v>60</v>
      </c>
      <c r="D39" s="282"/>
      <c r="E39" s="282"/>
      <c r="F39" s="306">
        <f t="shared" ca="1" si="48"/>
        <v>0</v>
      </c>
      <c r="G39" s="306"/>
      <c r="H39" s="306">
        <f t="shared" ca="1" si="48"/>
        <v>0</v>
      </c>
      <c r="I39" s="306"/>
      <c r="J39" s="306">
        <f t="shared" ref="J39" ca="1" si="60">J16+J23+J30</f>
        <v>0</v>
      </c>
      <c r="K39" s="306"/>
      <c r="L39" s="306">
        <f t="shared" ref="L39" ca="1" si="61">L16+L23+L30</f>
        <v>0</v>
      </c>
      <c r="M39" s="306"/>
      <c r="N39" s="306">
        <f t="shared" ref="N39" ca="1" si="62">N16+N23+N30</f>
        <v>0</v>
      </c>
      <c r="O39" s="306"/>
      <c r="P39" s="306">
        <f t="shared" ref="P39" ca="1" si="63">P16+P23+P30</f>
        <v>0</v>
      </c>
      <c r="Q39" s="306"/>
      <c r="R39" s="306">
        <f t="shared" ref="R39" ca="1" si="64">R16+R23+R30</f>
        <v>0</v>
      </c>
      <c r="S39" s="306"/>
      <c r="T39" s="306">
        <f t="shared" ref="T39" ca="1" si="65">T16+T23+T30</f>
        <v>0</v>
      </c>
      <c r="U39" s="306"/>
      <c r="V39" s="306">
        <f t="shared" ref="V39" ca="1" si="66">V16+V23+V30</f>
        <v>0</v>
      </c>
      <c r="W39" s="306"/>
      <c r="X39" s="306">
        <f t="shared" ref="X39" ca="1" si="67">X16+X23+X30</f>
        <v>0</v>
      </c>
      <c r="Y39" s="306"/>
      <c r="Z39" s="306">
        <f t="shared" ref="Z39" ca="1" si="68">Z16+Z23+Z30</f>
        <v>0</v>
      </c>
      <c r="AA39" s="306"/>
      <c r="AB39" s="306">
        <f t="shared" ref="AB39" ca="1" si="69">AB16+AB23+AB30</f>
        <v>0</v>
      </c>
      <c r="AC39" s="306"/>
      <c r="AD39" s="315">
        <f t="shared" ca="1" si="59"/>
        <v>0</v>
      </c>
      <c r="AE39" s="315"/>
      <c r="AF39" s="13"/>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s="9" customFormat="1" ht="11" customHeight="1">
      <c r="A40" s="13"/>
      <c r="B40" s="296"/>
      <c r="C40" s="282" t="s">
        <v>61</v>
      </c>
      <c r="D40" s="282"/>
      <c r="E40" s="282"/>
      <c r="F40" s="306">
        <f t="shared" ca="1" si="48"/>
        <v>0</v>
      </c>
      <c r="G40" s="306"/>
      <c r="H40" s="306">
        <f t="shared" ca="1" si="48"/>
        <v>0</v>
      </c>
      <c r="I40" s="306"/>
      <c r="J40" s="306">
        <f t="shared" ref="J40" ca="1" si="70">J17+J24+J31</f>
        <v>0</v>
      </c>
      <c r="K40" s="306"/>
      <c r="L40" s="306">
        <f t="shared" ref="L40" ca="1" si="71">L17+L24+L31</f>
        <v>0</v>
      </c>
      <c r="M40" s="306"/>
      <c r="N40" s="306">
        <f t="shared" ref="N40" ca="1" si="72">N17+N24+N31</f>
        <v>0</v>
      </c>
      <c r="O40" s="306"/>
      <c r="P40" s="306">
        <f t="shared" ref="P40" ca="1" si="73">P17+P24+P31</f>
        <v>0</v>
      </c>
      <c r="Q40" s="306"/>
      <c r="R40" s="306">
        <f t="shared" ref="R40" ca="1" si="74">R17+R24+R31</f>
        <v>0</v>
      </c>
      <c r="S40" s="306"/>
      <c r="T40" s="306">
        <f t="shared" ref="T40" ca="1" si="75">T17+T24+T31</f>
        <v>0</v>
      </c>
      <c r="U40" s="306"/>
      <c r="V40" s="306">
        <f t="shared" ref="V40" ca="1" si="76">V17+V24+V31</f>
        <v>0</v>
      </c>
      <c r="W40" s="306"/>
      <c r="X40" s="306">
        <f t="shared" ref="X40" ca="1" si="77">X17+X24+X31</f>
        <v>0</v>
      </c>
      <c r="Y40" s="306"/>
      <c r="Z40" s="306">
        <f t="shared" ref="Z40" ca="1" si="78">Z17+Z24+Z31</f>
        <v>0</v>
      </c>
      <c r="AA40" s="306"/>
      <c r="AB40" s="306">
        <f t="shared" ref="AB40" ca="1" si="79">AB17+AB24+AB31</f>
        <v>0</v>
      </c>
      <c r="AC40" s="306"/>
      <c r="AD40" s="315">
        <f t="shared" ca="1" si="59"/>
        <v>0</v>
      </c>
      <c r="AE40" s="315"/>
      <c r="AF40" s="13"/>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s="9" customFormat="1" ht="11" customHeight="1" thickBot="1">
      <c r="A41" s="13"/>
      <c r="B41" s="296"/>
      <c r="C41" s="282" t="s">
        <v>62</v>
      </c>
      <c r="D41" s="282"/>
      <c r="E41" s="282"/>
      <c r="F41" s="324">
        <f t="shared" ca="1" si="48"/>
        <v>0</v>
      </c>
      <c r="G41" s="324"/>
      <c r="H41" s="324">
        <f t="shared" ca="1" si="48"/>
        <v>0</v>
      </c>
      <c r="I41" s="324"/>
      <c r="J41" s="324">
        <f t="shared" ref="J41" ca="1" si="80">J18+J25+J32</f>
        <v>0</v>
      </c>
      <c r="K41" s="324"/>
      <c r="L41" s="324">
        <f t="shared" ref="L41" ca="1" si="81">L18+L25+L32</f>
        <v>0</v>
      </c>
      <c r="M41" s="324"/>
      <c r="N41" s="324">
        <f t="shared" ref="N41" ca="1" si="82">N18+N25+N32</f>
        <v>0</v>
      </c>
      <c r="O41" s="324"/>
      <c r="P41" s="324">
        <f t="shared" ref="P41" ca="1" si="83">P18+P25+P32</f>
        <v>0</v>
      </c>
      <c r="Q41" s="324"/>
      <c r="R41" s="324">
        <f t="shared" ref="R41" ca="1" si="84">R18+R25+R32</f>
        <v>0</v>
      </c>
      <c r="S41" s="324"/>
      <c r="T41" s="324">
        <f t="shared" ref="T41" ca="1" si="85">T18+T25+T32</f>
        <v>0</v>
      </c>
      <c r="U41" s="324"/>
      <c r="V41" s="324">
        <f t="shared" ref="V41" ca="1" si="86">V18+V25+V32</f>
        <v>0</v>
      </c>
      <c r="W41" s="324"/>
      <c r="X41" s="324">
        <f t="shared" ref="X41" ca="1" si="87">X18+X25+X32</f>
        <v>0</v>
      </c>
      <c r="Y41" s="324"/>
      <c r="Z41" s="324">
        <f t="shared" ref="Z41" ca="1" si="88">Z18+Z25+Z32</f>
        <v>0</v>
      </c>
      <c r="AA41" s="324"/>
      <c r="AB41" s="324">
        <f t="shared" ref="AB41" ca="1" si="89">AB18+AB25+AB32</f>
        <v>0</v>
      </c>
      <c r="AC41" s="324"/>
      <c r="AD41" s="321">
        <f t="shared" ca="1" si="59"/>
        <v>0</v>
      </c>
      <c r="AE41" s="325"/>
      <c r="AF41" s="13"/>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s="9" customFormat="1" ht="11" customHeight="1">
      <c r="A42" s="13"/>
      <c r="B42" s="296"/>
      <c r="C42" s="281" t="s">
        <v>63</v>
      </c>
      <c r="D42" s="281"/>
      <c r="E42" s="281"/>
      <c r="F42" s="315">
        <f ca="1">SUM(F39:G41)</f>
        <v>0</v>
      </c>
      <c r="G42" s="315"/>
      <c r="H42" s="315">
        <f t="shared" ref="H42" ca="1" si="90">SUM(H39:I41)</f>
        <v>0</v>
      </c>
      <c r="I42" s="315"/>
      <c r="J42" s="315">
        <f t="shared" ref="J42" ca="1" si="91">SUM(J39:K41)</f>
        <v>0</v>
      </c>
      <c r="K42" s="315"/>
      <c r="L42" s="315">
        <f t="shared" ref="L42" ca="1" si="92">SUM(L39:M41)</f>
        <v>0</v>
      </c>
      <c r="M42" s="315"/>
      <c r="N42" s="315">
        <f t="shared" ref="N42" ca="1" si="93">SUM(N39:O41)</f>
        <v>0</v>
      </c>
      <c r="O42" s="315"/>
      <c r="P42" s="315">
        <f t="shared" ref="P42" ca="1" si="94">SUM(P39:Q41)</f>
        <v>0</v>
      </c>
      <c r="Q42" s="315"/>
      <c r="R42" s="315">
        <f t="shared" ref="R42" ca="1" si="95">SUM(R39:S41)</f>
        <v>0</v>
      </c>
      <c r="S42" s="315"/>
      <c r="T42" s="315">
        <f t="shared" ref="T42" ca="1" si="96">SUM(T39:U41)</f>
        <v>0</v>
      </c>
      <c r="U42" s="315"/>
      <c r="V42" s="315">
        <f t="shared" ref="V42" ca="1" si="97">SUM(V39:W41)</f>
        <v>0</v>
      </c>
      <c r="W42" s="315"/>
      <c r="X42" s="315">
        <f t="shared" ref="X42" ca="1" si="98">SUM(X39:Y41)</f>
        <v>0</v>
      </c>
      <c r="Y42" s="315"/>
      <c r="Z42" s="315">
        <f t="shared" ref="Z42" ca="1" si="99">SUM(Z39:AA41)</f>
        <v>0</v>
      </c>
      <c r="AA42" s="315"/>
      <c r="AB42" s="315">
        <f t="shared" ref="AB42" ca="1" si="100">SUM(AB39:AC41)</f>
        <v>0</v>
      </c>
      <c r="AC42" s="315"/>
      <c r="AD42" s="315">
        <f t="shared" ca="1" si="59"/>
        <v>0</v>
      </c>
      <c r="AE42" s="315"/>
      <c r="AF42" s="21"/>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s="9" customFormat="1" ht="6" customHeight="1">
      <c r="A43" s="13"/>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13"/>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1" customHeight="1">
      <c r="A44" s="18"/>
      <c r="B44" s="296" t="s">
        <v>100</v>
      </c>
      <c r="C44" s="282" t="s">
        <v>59</v>
      </c>
      <c r="D44" s="282"/>
      <c r="E44" s="282"/>
      <c r="F44" s="294">
        <f>'Set-Up'!$E$18</f>
        <v>0</v>
      </c>
      <c r="G44" s="294"/>
      <c r="H44" s="294">
        <f>'Set-Up'!$E$20</f>
        <v>0</v>
      </c>
      <c r="I44" s="294"/>
      <c r="J44" s="294">
        <f>'Set-Up'!$E$22</f>
        <v>0</v>
      </c>
      <c r="K44" s="294"/>
      <c r="L44" s="294">
        <f>'Set-Up'!$E$24</f>
        <v>0</v>
      </c>
      <c r="M44" s="294"/>
      <c r="N44" s="294">
        <f>'Set-Up'!$E$26</f>
        <v>0</v>
      </c>
      <c r="O44" s="294"/>
      <c r="P44" s="294">
        <f>'Set-Up'!$E$28</f>
        <v>0</v>
      </c>
      <c r="Q44" s="294"/>
      <c r="R44" s="294">
        <f>'Set-Up'!$E$30</f>
        <v>0</v>
      </c>
      <c r="S44" s="294"/>
      <c r="T44" s="294">
        <f>'Set-Up'!$E$32</f>
        <v>0</v>
      </c>
      <c r="U44" s="294"/>
      <c r="V44" s="294">
        <f>'Set-Up'!$E$34</f>
        <v>0</v>
      </c>
      <c r="W44" s="294"/>
      <c r="X44" s="294">
        <f>'Set-Up'!$E$36</f>
        <v>0</v>
      </c>
      <c r="Y44" s="294"/>
      <c r="Z44" s="294">
        <f>'Set-Up'!$E$38</f>
        <v>0</v>
      </c>
      <c r="AA44" s="294"/>
      <c r="AB44" s="294">
        <f>'Set-Up'!$E$40</f>
        <v>0</v>
      </c>
      <c r="AC44" s="294"/>
      <c r="AD44" s="316">
        <f>SUM(F44:AC44)</f>
        <v>0</v>
      </c>
      <c r="AE44" s="316"/>
      <c r="AF44" s="18"/>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row>
    <row r="45" spans="1:67" ht="11" customHeight="1">
      <c r="A45" s="18"/>
      <c r="B45" s="296"/>
      <c r="C45" s="282" t="s">
        <v>58</v>
      </c>
      <c r="D45" s="282"/>
      <c r="E45" s="282"/>
      <c r="F45" s="294">
        <f>'Set-Up'!$H$18</f>
        <v>0</v>
      </c>
      <c r="G45" s="294"/>
      <c r="H45" s="294">
        <f>'Set-Up'!$H$20</f>
        <v>0</v>
      </c>
      <c r="I45" s="294"/>
      <c r="J45" s="294">
        <f>'Set-Up'!$H$22</f>
        <v>0</v>
      </c>
      <c r="K45" s="294"/>
      <c r="L45" s="294">
        <f>'Set-Up'!$H$24</f>
        <v>0</v>
      </c>
      <c r="M45" s="294"/>
      <c r="N45" s="294">
        <f>'Set-Up'!$H$26</f>
        <v>0</v>
      </c>
      <c r="O45" s="294"/>
      <c r="P45" s="294">
        <f>'Set-Up'!$H$28</f>
        <v>0</v>
      </c>
      <c r="Q45" s="294"/>
      <c r="R45" s="294">
        <f>'Set-Up'!$H$30</f>
        <v>0</v>
      </c>
      <c r="S45" s="294"/>
      <c r="T45" s="294">
        <f>'Set-Up'!$H$32</f>
        <v>0</v>
      </c>
      <c r="U45" s="294"/>
      <c r="V45" s="294">
        <f>'Set-Up'!$H$34</f>
        <v>0</v>
      </c>
      <c r="W45" s="294"/>
      <c r="X45" s="294">
        <f>'Set-Up'!$H$36</f>
        <v>0</v>
      </c>
      <c r="Y45" s="294"/>
      <c r="Z45" s="294">
        <f>'Set-Up'!$H$38</f>
        <v>0</v>
      </c>
      <c r="AA45" s="294"/>
      <c r="AB45" s="294">
        <f>'Set-Up'!$H$40</f>
        <v>0</v>
      </c>
      <c r="AC45" s="294"/>
      <c r="AD45" s="316">
        <f t="shared" ref="AD45:AD49" si="101">SUM(F45:AC45)</f>
        <v>0</v>
      </c>
      <c r="AE45" s="316"/>
      <c r="AF45" s="18"/>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row>
    <row r="46" spans="1:67" ht="11" customHeight="1">
      <c r="A46" s="18"/>
      <c r="B46" s="296"/>
      <c r="C46" s="282" t="s">
        <v>60</v>
      </c>
      <c r="D46" s="282"/>
      <c r="E46" s="282"/>
      <c r="F46" s="295">
        <f>'Set-Up'!$K$18</f>
        <v>0</v>
      </c>
      <c r="G46" s="295"/>
      <c r="H46" s="295">
        <f>'Set-Up'!$K$20</f>
        <v>0</v>
      </c>
      <c r="I46" s="295"/>
      <c r="J46" s="295">
        <f>'Set-Up'!$K$22</f>
        <v>0</v>
      </c>
      <c r="K46" s="295"/>
      <c r="L46" s="295">
        <f>'Set-Up'!$K$24</f>
        <v>0</v>
      </c>
      <c r="M46" s="295"/>
      <c r="N46" s="295">
        <f>'Set-Up'!$K$26</f>
        <v>0</v>
      </c>
      <c r="O46" s="295"/>
      <c r="P46" s="295">
        <f>'Set-Up'!$K$28</f>
        <v>0</v>
      </c>
      <c r="Q46" s="295"/>
      <c r="R46" s="295">
        <f>'Set-Up'!$K$30</f>
        <v>0</v>
      </c>
      <c r="S46" s="295"/>
      <c r="T46" s="295">
        <f>'Set-Up'!$K$32</f>
        <v>0</v>
      </c>
      <c r="U46" s="295"/>
      <c r="V46" s="295">
        <f>'Set-Up'!$K$34</f>
        <v>0</v>
      </c>
      <c r="W46" s="295"/>
      <c r="X46" s="295">
        <f>'Set-Up'!$K$36</f>
        <v>0</v>
      </c>
      <c r="Y46" s="295"/>
      <c r="Z46" s="295">
        <f>'Set-Up'!$K$38</f>
        <v>0</v>
      </c>
      <c r="AA46" s="295"/>
      <c r="AB46" s="295">
        <f>'Set-Up'!$K$40</f>
        <v>0</v>
      </c>
      <c r="AC46" s="295"/>
      <c r="AD46" s="315">
        <f t="shared" si="101"/>
        <v>0</v>
      </c>
      <c r="AE46" s="315"/>
      <c r="AF46" s="18"/>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row>
    <row r="47" spans="1:67" ht="11" customHeight="1">
      <c r="A47" s="18"/>
      <c r="B47" s="296"/>
      <c r="C47" s="282" t="s">
        <v>61</v>
      </c>
      <c r="D47" s="282"/>
      <c r="E47" s="282"/>
      <c r="F47" s="295">
        <f>'Set-Up'!$N$18</f>
        <v>0</v>
      </c>
      <c r="G47" s="295"/>
      <c r="H47" s="295">
        <f>'Set-Up'!$N$20</f>
        <v>0</v>
      </c>
      <c r="I47" s="295"/>
      <c r="J47" s="295">
        <f>'Set-Up'!$N$22</f>
        <v>0</v>
      </c>
      <c r="K47" s="295"/>
      <c r="L47" s="295">
        <f>'Set-Up'!$N$24</f>
        <v>0</v>
      </c>
      <c r="M47" s="295"/>
      <c r="N47" s="295">
        <f>'Set-Up'!$N$26</f>
        <v>0</v>
      </c>
      <c r="O47" s="295"/>
      <c r="P47" s="295">
        <f>'Set-Up'!$N$28</f>
        <v>0</v>
      </c>
      <c r="Q47" s="295"/>
      <c r="R47" s="295">
        <f>'Set-Up'!$N$30</f>
        <v>0</v>
      </c>
      <c r="S47" s="295"/>
      <c r="T47" s="295">
        <f>'Set-Up'!$N$32</f>
        <v>0</v>
      </c>
      <c r="U47" s="295"/>
      <c r="V47" s="295">
        <f>'Set-Up'!$N$34</f>
        <v>0</v>
      </c>
      <c r="W47" s="295"/>
      <c r="X47" s="295">
        <f>'Set-Up'!$N$36</f>
        <v>0</v>
      </c>
      <c r="Y47" s="295"/>
      <c r="Z47" s="295">
        <f>'Set-Up'!$N$38</f>
        <v>0</v>
      </c>
      <c r="AA47" s="295"/>
      <c r="AB47" s="295">
        <f>'Set-Up'!$N$40</f>
        <v>0</v>
      </c>
      <c r="AC47" s="295"/>
      <c r="AD47" s="315">
        <f t="shared" si="101"/>
        <v>0</v>
      </c>
      <c r="AE47" s="315"/>
      <c r="AF47" s="18"/>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row>
    <row r="48" spans="1:67" ht="11" customHeight="1" thickBot="1">
      <c r="A48" s="18"/>
      <c r="B48" s="296"/>
      <c r="C48" s="282" t="s">
        <v>62</v>
      </c>
      <c r="D48" s="282"/>
      <c r="E48" s="282"/>
      <c r="F48" s="319">
        <f>'Set-Up'!$Q$18</f>
        <v>0</v>
      </c>
      <c r="G48" s="319"/>
      <c r="H48" s="319">
        <f>'Set-Up'!$Q$20</f>
        <v>0</v>
      </c>
      <c r="I48" s="319"/>
      <c r="J48" s="319">
        <f>'Set-Up'!$Q$22</f>
        <v>0</v>
      </c>
      <c r="K48" s="319"/>
      <c r="L48" s="319">
        <f>'Set-Up'!$Q$24</f>
        <v>0</v>
      </c>
      <c r="M48" s="319"/>
      <c r="N48" s="319">
        <f>'Set-Up'!$Q$26</f>
        <v>0</v>
      </c>
      <c r="O48" s="319"/>
      <c r="P48" s="319">
        <f>'Set-Up'!$Q$28</f>
        <v>0</v>
      </c>
      <c r="Q48" s="319"/>
      <c r="R48" s="319">
        <f>'Set-Up'!$Q$30</f>
        <v>0</v>
      </c>
      <c r="S48" s="319"/>
      <c r="T48" s="319">
        <f>'Set-Up'!$Q$32</f>
        <v>0</v>
      </c>
      <c r="U48" s="319"/>
      <c r="V48" s="319">
        <f>'Set-Up'!$Q$34</f>
        <v>0</v>
      </c>
      <c r="W48" s="319"/>
      <c r="X48" s="319">
        <f>'Set-Up'!$Q$36</f>
        <v>0</v>
      </c>
      <c r="Y48" s="319"/>
      <c r="Z48" s="319">
        <f>'Set-Up'!$Q$38</f>
        <v>0</v>
      </c>
      <c r="AA48" s="319"/>
      <c r="AB48" s="319">
        <f>'Set-Up'!$Q$40</f>
        <v>0</v>
      </c>
      <c r="AC48" s="319"/>
      <c r="AD48" s="321">
        <f t="shared" si="101"/>
        <v>0</v>
      </c>
      <c r="AE48" s="325"/>
      <c r="AF48" s="1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row>
    <row r="49" spans="1:67" ht="11" customHeight="1">
      <c r="A49" s="18"/>
      <c r="B49" s="296"/>
      <c r="C49" s="281" t="s">
        <v>63</v>
      </c>
      <c r="D49" s="281"/>
      <c r="E49" s="281"/>
      <c r="F49" s="315">
        <f>SUM(F46:G48)</f>
        <v>0</v>
      </c>
      <c r="G49" s="315"/>
      <c r="H49" s="315">
        <f t="shared" ref="H49" si="102">SUM(H46:I48)</f>
        <v>0</v>
      </c>
      <c r="I49" s="315"/>
      <c r="J49" s="315">
        <f t="shared" ref="J49" si="103">SUM(J46:K48)</f>
        <v>0</v>
      </c>
      <c r="K49" s="315"/>
      <c r="L49" s="315">
        <f t="shared" ref="L49" si="104">SUM(L46:M48)</f>
        <v>0</v>
      </c>
      <c r="M49" s="315"/>
      <c r="N49" s="315">
        <f t="shared" ref="N49" si="105">SUM(N46:O48)</f>
        <v>0</v>
      </c>
      <c r="O49" s="315"/>
      <c r="P49" s="315">
        <f t="shared" ref="P49" si="106">SUM(P46:Q48)</f>
        <v>0</v>
      </c>
      <c r="Q49" s="315"/>
      <c r="R49" s="315">
        <f t="shared" ref="R49" si="107">SUM(R46:S48)</f>
        <v>0</v>
      </c>
      <c r="S49" s="315"/>
      <c r="T49" s="315">
        <f t="shared" ref="T49" si="108">SUM(T46:U48)</f>
        <v>0</v>
      </c>
      <c r="U49" s="315"/>
      <c r="V49" s="315">
        <f t="shared" ref="V49" si="109">SUM(V46:W48)</f>
        <v>0</v>
      </c>
      <c r="W49" s="315"/>
      <c r="X49" s="315">
        <f t="shared" ref="X49" si="110">SUM(X46:Y48)</f>
        <v>0</v>
      </c>
      <c r="Y49" s="315"/>
      <c r="Z49" s="315">
        <f t="shared" ref="Z49" si="111">SUM(Z46:AA48)</f>
        <v>0</v>
      </c>
      <c r="AA49" s="315"/>
      <c r="AB49" s="315">
        <f t="shared" ref="AB49" si="112">SUM(AB46:AC48)</f>
        <v>0</v>
      </c>
      <c r="AC49" s="315"/>
      <c r="AD49" s="315">
        <f t="shared" si="101"/>
        <v>0</v>
      </c>
      <c r="AE49" s="315"/>
      <c r="AF49" s="22"/>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row>
    <row r="50" spans="1:67">
      <c r="A50" s="18"/>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18"/>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row>
    <row r="51" spans="1:67" ht="11" customHeight="1">
      <c r="A51" s="20"/>
      <c r="B51" s="287" t="s">
        <v>101</v>
      </c>
      <c r="C51" s="282"/>
      <c r="D51" s="282"/>
      <c r="E51" s="282"/>
      <c r="F51" s="320" t="str">
        <f>IF(F46=0,"--",(F39/F46))</f>
        <v>--</v>
      </c>
      <c r="G51" s="320"/>
      <c r="H51" s="320" t="str">
        <f>IF(H46=0,"--",(H39/H46))</f>
        <v>--</v>
      </c>
      <c r="I51" s="320"/>
      <c r="J51" s="320" t="str">
        <f>IF(J46=0,"--",(J39/J46))</f>
        <v>--</v>
      </c>
      <c r="K51" s="320"/>
      <c r="L51" s="320" t="str">
        <f>IF(L46=0,"--",(L39/L46))</f>
        <v>--</v>
      </c>
      <c r="M51" s="320"/>
      <c r="N51" s="320" t="str">
        <f>IF(N46=0,"--",(N39/N46))</f>
        <v>--</v>
      </c>
      <c r="O51" s="320"/>
      <c r="P51" s="320" t="str">
        <f>IF(P46=0,"--",(P39/P46))</f>
        <v>--</v>
      </c>
      <c r="Q51" s="320"/>
      <c r="R51" s="320" t="str">
        <f>IF(R46=0,"--",(R39/R46))</f>
        <v>--</v>
      </c>
      <c r="S51" s="320"/>
      <c r="T51" s="320" t="str">
        <f>IF(T46=0,"--",(T39/T46))</f>
        <v>--</v>
      </c>
      <c r="U51" s="320"/>
      <c r="V51" s="320" t="str">
        <f>IF(V46=0,"--",(V39/V46))</f>
        <v>--</v>
      </c>
      <c r="W51" s="320"/>
      <c r="X51" s="320" t="str">
        <f>IF(X46=0,"--",(X39/X46))</f>
        <v>--</v>
      </c>
      <c r="Y51" s="320"/>
      <c r="Z51" s="320" t="str">
        <f>IF(Z46=0,"--",(Z39/Z46))</f>
        <v>--</v>
      </c>
      <c r="AA51" s="320"/>
      <c r="AB51" s="320" t="str">
        <f>IF(AB46=0,"--",(AB39/AB46))</f>
        <v>--</v>
      </c>
      <c r="AC51" s="320"/>
      <c r="AD51" s="318" t="str">
        <f>IF(AD46=0,"--",(AD39/AD46))</f>
        <v>--</v>
      </c>
      <c r="AE51" s="318"/>
      <c r="AF51" s="20"/>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row>
    <row r="52" spans="1:67" ht="11" customHeight="1">
      <c r="A52" s="18"/>
      <c r="B52" s="287" t="s">
        <v>102</v>
      </c>
      <c r="C52" s="282"/>
      <c r="D52" s="282"/>
      <c r="E52" s="282"/>
      <c r="F52" s="320" t="str">
        <f t="shared" ref="F52:H54" si="113">IF(F47=0,"--",(F40/F47))</f>
        <v>--</v>
      </c>
      <c r="G52" s="320"/>
      <c r="H52" s="320" t="str">
        <f t="shared" si="113"/>
        <v>--</v>
      </c>
      <c r="I52" s="320"/>
      <c r="J52" s="320" t="str">
        <f t="shared" ref="J52" si="114">IF(J47=0,"--",(J40/J47))</f>
        <v>--</v>
      </c>
      <c r="K52" s="320"/>
      <c r="L52" s="320" t="str">
        <f t="shared" ref="L52" si="115">IF(L47=0,"--",(L40/L47))</f>
        <v>--</v>
      </c>
      <c r="M52" s="320"/>
      <c r="N52" s="320" t="str">
        <f t="shared" ref="N52" si="116">IF(N47=0,"--",(N40/N47))</f>
        <v>--</v>
      </c>
      <c r="O52" s="320"/>
      <c r="P52" s="320" t="str">
        <f t="shared" ref="P52" si="117">IF(P47=0,"--",(P40/P47))</f>
        <v>--</v>
      </c>
      <c r="Q52" s="320"/>
      <c r="R52" s="320" t="str">
        <f t="shared" ref="R52" si="118">IF(R47=0,"--",(R40/R47))</f>
        <v>--</v>
      </c>
      <c r="S52" s="320"/>
      <c r="T52" s="320" t="str">
        <f t="shared" ref="T52" si="119">IF(T47=0,"--",(T40/T47))</f>
        <v>--</v>
      </c>
      <c r="U52" s="320"/>
      <c r="V52" s="320" t="str">
        <f t="shared" ref="V52" si="120">IF(V47=0,"--",(V40/V47))</f>
        <v>--</v>
      </c>
      <c r="W52" s="320"/>
      <c r="X52" s="320" t="str">
        <f t="shared" ref="X52" si="121">IF(X47=0,"--",(X40/X47))</f>
        <v>--</v>
      </c>
      <c r="Y52" s="320"/>
      <c r="Z52" s="320" t="str">
        <f t="shared" ref="Z52" si="122">IF(Z47=0,"--",(Z40/Z47))</f>
        <v>--</v>
      </c>
      <c r="AA52" s="320"/>
      <c r="AB52" s="320" t="str">
        <f t="shared" ref="AB52" si="123">IF(AB47=0,"--",(AB40/AB47))</f>
        <v>--</v>
      </c>
      <c r="AC52" s="320"/>
      <c r="AD52" s="318" t="str">
        <f t="shared" ref="AD52" si="124">IF(AD47=0,"--",(AD40/AD47))</f>
        <v>--</v>
      </c>
      <c r="AE52" s="318"/>
      <c r="AF52" s="18"/>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row>
    <row r="53" spans="1:67" ht="11" customHeight="1" thickBot="1">
      <c r="A53" s="18"/>
      <c r="B53" s="287" t="s">
        <v>103</v>
      </c>
      <c r="C53" s="282"/>
      <c r="D53" s="282"/>
      <c r="E53" s="282"/>
      <c r="F53" s="317" t="str">
        <f t="shared" si="113"/>
        <v>--</v>
      </c>
      <c r="G53" s="317"/>
      <c r="H53" s="317" t="str">
        <f t="shared" si="113"/>
        <v>--</v>
      </c>
      <c r="I53" s="317"/>
      <c r="J53" s="317" t="str">
        <f t="shared" ref="J53" si="125">IF(J48=0,"--",(J41/J48))</f>
        <v>--</v>
      </c>
      <c r="K53" s="317"/>
      <c r="L53" s="317" t="str">
        <f t="shared" ref="L53" si="126">IF(L48=0,"--",(L41/L48))</f>
        <v>--</v>
      </c>
      <c r="M53" s="317"/>
      <c r="N53" s="317" t="str">
        <f t="shared" ref="N53" si="127">IF(N48=0,"--",(N41/N48))</f>
        <v>--</v>
      </c>
      <c r="O53" s="317"/>
      <c r="P53" s="317" t="str">
        <f t="shared" ref="P53" si="128">IF(P48=0,"--",(P41/P48))</f>
        <v>--</v>
      </c>
      <c r="Q53" s="317"/>
      <c r="R53" s="317" t="str">
        <f t="shared" ref="R53" si="129">IF(R48=0,"--",(R41/R48))</f>
        <v>--</v>
      </c>
      <c r="S53" s="317"/>
      <c r="T53" s="317" t="str">
        <f t="shared" ref="T53" si="130">IF(T48=0,"--",(T41/T48))</f>
        <v>--</v>
      </c>
      <c r="U53" s="317"/>
      <c r="V53" s="317" t="str">
        <f t="shared" ref="V53" si="131">IF(V48=0,"--",(V41/V48))</f>
        <v>--</v>
      </c>
      <c r="W53" s="317"/>
      <c r="X53" s="317" t="str">
        <f t="shared" ref="X53" si="132">IF(X48=0,"--",(X41/X48))</f>
        <v>--</v>
      </c>
      <c r="Y53" s="317"/>
      <c r="Z53" s="317" t="str">
        <f t="shared" ref="Z53" si="133">IF(Z48=0,"--",(Z41/Z48))</f>
        <v>--</v>
      </c>
      <c r="AA53" s="317"/>
      <c r="AB53" s="317" t="str">
        <f t="shared" ref="AB53" si="134">IF(AB48=0,"--",(AB41/AB48))</f>
        <v>--</v>
      </c>
      <c r="AC53" s="317"/>
      <c r="AD53" s="322" t="str">
        <f t="shared" ref="AD53" si="135">IF(AD48=0,"--",(AD41/AD48))</f>
        <v>--</v>
      </c>
      <c r="AE53" s="323"/>
      <c r="AF53" s="18"/>
      <c r="AG53"/>
      <c r="AH53"/>
      <c r="AI53"/>
      <c r="AJ53"/>
      <c r="AK53"/>
      <c r="AL53"/>
      <c r="AM53"/>
      <c r="AN53"/>
      <c r="AO53"/>
      <c r="AP53"/>
      <c r="AQ53"/>
      <c r="AR53">
        <f>IF('Set-Up'!B69="Yes",28,27)</f>
        <v>27</v>
      </c>
      <c r="AS53"/>
      <c r="AT53"/>
      <c r="AU53"/>
      <c r="AV53"/>
      <c r="AW53"/>
      <c r="AX53"/>
      <c r="AY53"/>
      <c r="AZ53"/>
      <c r="BA53"/>
      <c r="BB53"/>
      <c r="BC53"/>
      <c r="BD53"/>
      <c r="BE53"/>
      <c r="BF53"/>
      <c r="BG53"/>
      <c r="BH53"/>
      <c r="BI53"/>
      <c r="BJ53"/>
      <c r="BK53"/>
      <c r="BL53"/>
      <c r="BM53"/>
      <c r="BN53"/>
      <c r="BO53"/>
    </row>
    <row r="54" spans="1:67" ht="11" customHeight="1">
      <c r="A54" s="19"/>
      <c r="B54" s="291" t="s">
        <v>57</v>
      </c>
      <c r="C54" s="292"/>
      <c r="D54" s="292"/>
      <c r="E54" s="292"/>
      <c r="F54" s="318" t="str">
        <f t="shared" si="113"/>
        <v>--</v>
      </c>
      <c r="G54" s="318"/>
      <c r="H54" s="318" t="str">
        <f t="shared" si="113"/>
        <v>--</v>
      </c>
      <c r="I54" s="318"/>
      <c r="J54" s="318" t="str">
        <f t="shared" ref="J54" si="136">IF(J49=0,"--",(J42/J49))</f>
        <v>--</v>
      </c>
      <c r="K54" s="318"/>
      <c r="L54" s="318" t="str">
        <f t="shared" ref="L54" si="137">IF(L49=0,"--",(L42/L49))</f>
        <v>--</v>
      </c>
      <c r="M54" s="318"/>
      <c r="N54" s="318" t="str">
        <f t="shared" ref="N54" si="138">IF(N49=0,"--",(N42/N49))</f>
        <v>--</v>
      </c>
      <c r="O54" s="318"/>
      <c r="P54" s="318" t="str">
        <f t="shared" ref="P54" si="139">IF(P49=0,"--",(P42/P49))</f>
        <v>--</v>
      </c>
      <c r="Q54" s="318"/>
      <c r="R54" s="318" t="str">
        <f t="shared" ref="R54" si="140">IF(R49=0,"--",(R42/R49))</f>
        <v>--</v>
      </c>
      <c r="S54" s="318"/>
      <c r="T54" s="318" t="str">
        <f t="shared" ref="T54" si="141">IF(T49=0,"--",(T42/T49))</f>
        <v>--</v>
      </c>
      <c r="U54" s="318"/>
      <c r="V54" s="318" t="str">
        <f t="shared" ref="V54" si="142">IF(V49=0,"--",(V42/V49))</f>
        <v>--</v>
      </c>
      <c r="W54" s="318"/>
      <c r="X54" s="318" t="str">
        <f t="shared" ref="X54" si="143">IF(X49=0,"--",(X42/X49))</f>
        <v>--</v>
      </c>
      <c r="Y54" s="318"/>
      <c r="Z54" s="318" t="str">
        <f t="shared" ref="Z54" si="144">IF(Z49=0,"--",(Z42/Z49))</f>
        <v>--</v>
      </c>
      <c r="AA54" s="318"/>
      <c r="AB54" s="318" t="str">
        <f t="shared" ref="AB54" si="145">IF(AB49=0,"--",(AB42/AB49))</f>
        <v>--</v>
      </c>
      <c r="AC54" s="318"/>
      <c r="AD54" s="318" t="str">
        <f t="shared" ref="AD54" si="146">IF(AD49=0,"--",(AD42/AD49))</f>
        <v>--</v>
      </c>
      <c r="AE54" s="318"/>
      <c r="AF54" s="20"/>
      <c r="AG54"/>
      <c r="AH54"/>
      <c r="AI54"/>
      <c r="AJ54"/>
      <c r="AK54"/>
      <c r="AL54"/>
      <c r="AM54"/>
      <c r="AN54"/>
      <c r="AO54"/>
      <c r="AP54">
        <v>1</v>
      </c>
      <c r="AQ54"/>
      <c r="AR54">
        <f>AP54+1</f>
        <v>2</v>
      </c>
      <c r="AS54"/>
      <c r="AT54">
        <f>AR54+1</f>
        <v>3</v>
      </c>
      <c r="AU54"/>
      <c r="AV54">
        <f>AT54+1</f>
        <v>4</v>
      </c>
      <c r="AW54"/>
      <c r="AX54">
        <f>AV54+1</f>
        <v>5</v>
      </c>
      <c r="AY54"/>
      <c r="AZ54">
        <f>AX54+1</f>
        <v>6</v>
      </c>
      <c r="BA54"/>
      <c r="BB54">
        <f>AZ54+1</f>
        <v>7</v>
      </c>
      <c r="BC54"/>
      <c r="BD54">
        <f>BB54+1</f>
        <v>8</v>
      </c>
      <c r="BE54"/>
      <c r="BF54">
        <f>BD54+1</f>
        <v>9</v>
      </c>
      <c r="BG54"/>
      <c r="BH54">
        <f>BF54+1</f>
        <v>10</v>
      </c>
      <c r="BI54"/>
      <c r="BJ54">
        <f>BH54+1</f>
        <v>11</v>
      </c>
      <c r="BK54"/>
      <c r="BL54">
        <f t="shared" ref="BL54" si="147">BJ54+1</f>
        <v>12</v>
      </c>
      <c r="BM54"/>
      <c r="BN54"/>
      <c r="BO54"/>
    </row>
    <row r="55" spans="1:67" ht="4" customHeight="1">
      <c r="B55" s="85"/>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8"/>
      <c r="AF55" s="19"/>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row>
    <row r="56" spans="1:67" ht="11" customHeight="1">
      <c r="A56" s="20"/>
      <c r="B56" s="293" t="s">
        <v>99</v>
      </c>
      <c r="C56" s="293"/>
      <c r="D56" s="293"/>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G56"/>
      <c r="AH56"/>
      <c r="AI56"/>
      <c r="AJ56"/>
      <c r="AK56"/>
      <c r="AL56"/>
      <c r="AM56"/>
      <c r="AN56"/>
      <c r="AO56"/>
      <c r="AP56" s="40">
        <f>AP57-30</f>
        <v>-364</v>
      </c>
      <c r="AQ56" s="40"/>
      <c r="AR56" s="40">
        <f>AR57-AR53</f>
        <v>-333</v>
      </c>
      <c r="AS56" s="40"/>
      <c r="AT56" s="40">
        <f>AT57-30</f>
        <v>-305</v>
      </c>
      <c r="AU56" s="40"/>
      <c r="AV56" s="40">
        <f>AV57-29</f>
        <v>-274</v>
      </c>
      <c r="AW56" s="40"/>
      <c r="AX56" s="40">
        <f>AX57-30</f>
        <v>-244</v>
      </c>
      <c r="AY56" s="40"/>
      <c r="AZ56" s="40">
        <f>AZ57-29</f>
        <v>-213</v>
      </c>
      <c r="BA56" s="40"/>
      <c r="BB56" s="40">
        <f>BB57-30</f>
        <v>-183</v>
      </c>
      <c r="BC56" s="40"/>
      <c r="BD56" s="40">
        <f>BD57-30</f>
        <v>-152</v>
      </c>
      <c r="BE56" s="40"/>
      <c r="BF56" s="40">
        <f>BF57-29</f>
        <v>-121</v>
      </c>
      <c r="BG56" s="40"/>
      <c r="BH56" s="40">
        <f>BH57-30</f>
        <v>-91</v>
      </c>
      <c r="BI56" s="40"/>
      <c r="BJ56" s="40">
        <f>BJ57-29</f>
        <v>-60</v>
      </c>
      <c r="BK56" s="40"/>
      <c r="BL56" s="40">
        <f>BL57-30</f>
        <v>-30</v>
      </c>
      <c r="BM56"/>
      <c r="BN56"/>
      <c r="BO56"/>
    </row>
    <row r="57" spans="1:67" ht="11" customHeight="1">
      <c r="A57" s="23"/>
      <c r="B57" s="84"/>
      <c r="C57" s="84"/>
      <c r="D57" s="84"/>
      <c r="E57" s="84"/>
      <c r="F57" s="294" t="s">
        <v>19</v>
      </c>
      <c r="G57" s="294"/>
      <c r="H57" s="294" t="s">
        <v>20</v>
      </c>
      <c r="I57" s="294"/>
      <c r="J57" s="294" t="s">
        <v>81</v>
      </c>
      <c r="K57" s="294"/>
      <c r="L57" s="294" t="s">
        <v>108</v>
      </c>
      <c r="M57" s="294"/>
      <c r="N57" s="294" t="s">
        <v>109</v>
      </c>
      <c r="O57" s="294"/>
      <c r="P57" s="294" t="s">
        <v>110</v>
      </c>
      <c r="Q57" s="294"/>
      <c r="R57" s="294" t="s">
        <v>111</v>
      </c>
      <c r="S57" s="294"/>
      <c r="T57" s="294" t="s">
        <v>112</v>
      </c>
      <c r="U57" s="294"/>
      <c r="V57" s="294" t="s">
        <v>113</v>
      </c>
      <c r="W57" s="294"/>
      <c r="X57" s="294" t="s">
        <v>114</v>
      </c>
      <c r="Y57" s="294"/>
      <c r="Z57" s="294" t="s">
        <v>115</v>
      </c>
      <c r="AA57" s="294"/>
      <c r="AB57" s="294" t="s">
        <v>116</v>
      </c>
      <c r="AC57" s="294"/>
      <c r="AD57" s="316" t="s">
        <v>33</v>
      </c>
      <c r="AE57" s="316"/>
      <c r="AG57"/>
      <c r="AH57"/>
      <c r="AI57"/>
      <c r="AJ57"/>
      <c r="AK57"/>
      <c r="AL57"/>
      <c r="AM57"/>
      <c r="AN57"/>
      <c r="AO57"/>
      <c r="AP57" s="40">
        <f>AR56-1</f>
        <v>-334</v>
      </c>
      <c r="AQ57" s="40"/>
      <c r="AR57" s="40">
        <f>AT56-1</f>
        <v>-306</v>
      </c>
      <c r="AS57" s="40"/>
      <c r="AT57" s="40">
        <f>AV56-1</f>
        <v>-275</v>
      </c>
      <c r="AU57" s="40"/>
      <c r="AV57" s="40">
        <f>AX56-1</f>
        <v>-245</v>
      </c>
      <c r="AW57" s="40"/>
      <c r="AX57" s="40">
        <f>AZ56-1</f>
        <v>-214</v>
      </c>
      <c r="AY57" s="40"/>
      <c r="AZ57" s="40">
        <f>BB56-1</f>
        <v>-184</v>
      </c>
      <c r="BA57" s="40"/>
      <c r="BB57" s="40">
        <f>BD56-1</f>
        <v>-153</v>
      </c>
      <c r="BC57" s="40"/>
      <c r="BD57" s="40">
        <f>BF56-1</f>
        <v>-122</v>
      </c>
      <c r="BE57" s="40"/>
      <c r="BF57" s="40">
        <f>BH56-1</f>
        <v>-92</v>
      </c>
      <c r="BG57" s="40"/>
      <c r="BH57" s="40">
        <f>BJ56-1</f>
        <v>-61</v>
      </c>
      <c r="BI57" s="40"/>
      <c r="BJ57" s="40">
        <f t="shared" ref="BJ57" si="148">BL56-1</f>
        <v>-31</v>
      </c>
      <c r="BK57" s="40"/>
      <c r="BL57" s="40">
        <f>'Set-Up'!X16</f>
        <v>0</v>
      </c>
      <c r="BM57"/>
      <c r="BN57"/>
      <c r="BO57"/>
    </row>
    <row r="58" spans="1:67" ht="11" customHeight="1">
      <c r="A58" s="18"/>
      <c r="B58" s="296" t="s">
        <v>128</v>
      </c>
      <c r="C58" s="282" t="s">
        <v>59</v>
      </c>
      <c r="D58" s="282"/>
      <c r="E58" s="282"/>
      <c r="F58" s="294">
        <f>F37</f>
        <v>0</v>
      </c>
      <c r="G58" s="294"/>
      <c r="H58" s="294">
        <f>H37</f>
        <v>0</v>
      </c>
      <c r="I58" s="294"/>
      <c r="J58" s="294">
        <f>J37</f>
        <v>0</v>
      </c>
      <c r="K58" s="294"/>
      <c r="L58" s="294">
        <f>L37</f>
        <v>0</v>
      </c>
      <c r="M58" s="294"/>
      <c r="N58" s="294">
        <f>N37</f>
        <v>0</v>
      </c>
      <c r="O58" s="294"/>
      <c r="P58" s="294">
        <f>P37</f>
        <v>0</v>
      </c>
      <c r="Q58" s="294"/>
      <c r="R58" s="294">
        <f>R37</f>
        <v>0</v>
      </c>
      <c r="S58" s="294"/>
      <c r="T58" s="294">
        <f>T37</f>
        <v>0</v>
      </c>
      <c r="U58" s="294"/>
      <c r="V58" s="294">
        <f>V37</f>
        <v>0</v>
      </c>
      <c r="W58" s="294"/>
      <c r="X58" s="294">
        <f>X37</f>
        <v>0</v>
      </c>
      <c r="Y58" s="294"/>
      <c r="Z58" s="294">
        <f>Z37</f>
        <v>0</v>
      </c>
      <c r="AA58" s="294"/>
      <c r="AB58" s="294">
        <f>AB37</f>
        <v>0</v>
      </c>
      <c r="AC58" s="294"/>
      <c r="AD58" s="316">
        <f>AD37</f>
        <v>0</v>
      </c>
      <c r="AE58" s="316"/>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row>
    <row r="59" spans="1:67" ht="11" customHeight="1">
      <c r="A59" s="18"/>
      <c r="B59" s="296"/>
      <c r="C59" s="282" t="s">
        <v>58</v>
      </c>
      <c r="D59" s="282"/>
      <c r="E59" s="282"/>
      <c r="F59" s="294">
        <f t="shared" ref="F59:F63" ca="1" si="149">F38</f>
        <v>0</v>
      </c>
      <c r="G59" s="294"/>
      <c r="H59" s="294">
        <f t="shared" ref="H59:H63" ca="1" si="150">H38</f>
        <v>0</v>
      </c>
      <c r="I59" s="294"/>
      <c r="J59" s="294">
        <f t="shared" ref="J59:J63" ca="1" si="151">J38</f>
        <v>0</v>
      </c>
      <c r="K59" s="294"/>
      <c r="L59" s="294">
        <f t="shared" ref="L59:L63" ca="1" si="152">L38</f>
        <v>0</v>
      </c>
      <c r="M59" s="294"/>
      <c r="N59" s="294">
        <f t="shared" ref="N59:N63" ca="1" si="153">N38</f>
        <v>0</v>
      </c>
      <c r="O59" s="294"/>
      <c r="P59" s="294">
        <f t="shared" ref="P59:P63" ca="1" si="154">P38</f>
        <v>0</v>
      </c>
      <c r="Q59" s="294"/>
      <c r="R59" s="294">
        <f t="shared" ref="R59:R63" ca="1" si="155">R38</f>
        <v>0</v>
      </c>
      <c r="S59" s="294"/>
      <c r="T59" s="294">
        <f t="shared" ref="T59:T63" ca="1" si="156">T38</f>
        <v>0</v>
      </c>
      <c r="U59" s="294"/>
      <c r="V59" s="294">
        <f t="shared" ref="V59:V63" ca="1" si="157">V38</f>
        <v>0</v>
      </c>
      <c r="W59" s="294"/>
      <c r="X59" s="294">
        <f t="shared" ref="X59:X63" ca="1" si="158">X38</f>
        <v>0</v>
      </c>
      <c r="Y59" s="294"/>
      <c r="Z59" s="294">
        <f t="shared" ref="Z59:Z63" ca="1" si="159">Z38</f>
        <v>0</v>
      </c>
      <c r="AA59" s="294"/>
      <c r="AB59" s="294">
        <f t="shared" ref="AB59:AB63" ca="1" si="160">AB38</f>
        <v>0</v>
      </c>
      <c r="AC59" s="294"/>
      <c r="AD59" s="316">
        <f t="shared" ref="AD59:AD63" ca="1" si="161">AD38</f>
        <v>0</v>
      </c>
      <c r="AE59" s="316"/>
      <c r="AG59"/>
      <c r="AH59"/>
      <c r="AI59"/>
      <c r="AJ59"/>
      <c r="AK59"/>
      <c r="AL59"/>
      <c r="AM59"/>
      <c r="AN59"/>
      <c r="AO59"/>
      <c r="AP59" s="40">
        <f>AP56-AP63</f>
        <v>-729</v>
      </c>
      <c r="AQ59" s="40"/>
      <c r="AR59" s="40">
        <f>AR56-AP63</f>
        <v>-698</v>
      </c>
      <c r="AS59" s="40"/>
      <c r="AT59" s="40">
        <f>AR60+1</f>
        <v>-670</v>
      </c>
      <c r="AU59" s="40"/>
      <c r="AV59" s="40">
        <f>AT60+1</f>
        <v>-639</v>
      </c>
      <c r="AW59" s="40"/>
      <c r="AX59" s="40">
        <f>AV60+1</f>
        <v>-609</v>
      </c>
      <c r="AY59" s="40"/>
      <c r="AZ59" s="40">
        <f>AX60+1</f>
        <v>-578</v>
      </c>
      <c r="BA59" s="40"/>
      <c r="BB59" s="40">
        <f>AZ60+1</f>
        <v>-548</v>
      </c>
      <c r="BC59" s="40"/>
      <c r="BD59" s="40">
        <f>BB60+1</f>
        <v>-517</v>
      </c>
      <c r="BE59" s="40"/>
      <c r="BF59" s="40">
        <f>BD60+1</f>
        <v>-486</v>
      </c>
      <c r="BG59" s="40"/>
      <c r="BH59" s="40">
        <f>BF60+1</f>
        <v>-456</v>
      </c>
      <c r="BI59" s="40"/>
      <c r="BJ59" s="40">
        <f>BH60+1</f>
        <v>-425</v>
      </c>
      <c r="BK59" s="40"/>
      <c r="BL59" s="40">
        <f t="shared" ref="BL59" si="162">BJ60+1</f>
        <v>-395</v>
      </c>
      <c r="BM59"/>
      <c r="BN59"/>
      <c r="BO59"/>
    </row>
    <row r="60" spans="1:67" ht="11" customHeight="1">
      <c r="A60" s="18"/>
      <c r="B60" s="296"/>
      <c r="C60" s="282" t="s">
        <v>60</v>
      </c>
      <c r="D60" s="282"/>
      <c r="E60" s="282"/>
      <c r="F60" s="295">
        <f t="shared" ca="1" si="149"/>
        <v>0</v>
      </c>
      <c r="G60" s="295"/>
      <c r="H60" s="295">
        <f t="shared" ca="1" si="150"/>
        <v>0</v>
      </c>
      <c r="I60" s="295"/>
      <c r="J60" s="295">
        <f t="shared" ca="1" si="151"/>
        <v>0</v>
      </c>
      <c r="K60" s="295"/>
      <c r="L60" s="295">
        <f t="shared" ca="1" si="152"/>
        <v>0</v>
      </c>
      <c r="M60" s="295"/>
      <c r="N60" s="295">
        <f t="shared" ca="1" si="153"/>
        <v>0</v>
      </c>
      <c r="O60" s="295"/>
      <c r="P60" s="295">
        <f t="shared" ca="1" si="154"/>
        <v>0</v>
      </c>
      <c r="Q60" s="295"/>
      <c r="R60" s="295">
        <f t="shared" ca="1" si="155"/>
        <v>0</v>
      </c>
      <c r="S60" s="295"/>
      <c r="T60" s="295">
        <f t="shared" ca="1" si="156"/>
        <v>0</v>
      </c>
      <c r="U60" s="295"/>
      <c r="V60" s="295">
        <f t="shared" ca="1" si="157"/>
        <v>0</v>
      </c>
      <c r="W60" s="295"/>
      <c r="X60" s="295">
        <f t="shared" ca="1" si="158"/>
        <v>0</v>
      </c>
      <c r="Y60" s="295"/>
      <c r="Z60" s="295">
        <f t="shared" ca="1" si="159"/>
        <v>0</v>
      </c>
      <c r="AA60" s="295"/>
      <c r="AB60" s="295">
        <f t="shared" ca="1" si="160"/>
        <v>0</v>
      </c>
      <c r="AC60" s="295"/>
      <c r="AD60" s="315">
        <f t="shared" ca="1" si="161"/>
        <v>0</v>
      </c>
      <c r="AE60" s="315"/>
      <c r="AG60"/>
      <c r="AH60"/>
      <c r="AI60"/>
      <c r="AJ60"/>
      <c r="AK60"/>
      <c r="AL60"/>
      <c r="AM60"/>
      <c r="AN60"/>
      <c r="AO60"/>
      <c r="AP60" s="40">
        <f>AP57-AP63</f>
        <v>-699</v>
      </c>
      <c r="AQ60" s="40"/>
      <c r="AR60" s="40">
        <f>AR59+AR63</f>
        <v>-671</v>
      </c>
      <c r="AS60" s="40"/>
      <c r="AT60" s="40">
        <f>AT59+30</f>
        <v>-640</v>
      </c>
      <c r="AU60" s="40"/>
      <c r="AV60" s="40">
        <f>AV59+29</f>
        <v>-610</v>
      </c>
      <c r="AW60" s="40"/>
      <c r="AX60" s="40">
        <f>AX59+30</f>
        <v>-579</v>
      </c>
      <c r="AY60" s="40"/>
      <c r="AZ60" s="40">
        <f>AZ59+29</f>
        <v>-549</v>
      </c>
      <c r="BA60" s="40"/>
      <c r="BB60" s="40">
        <f>BB59+30</f>
        <v>-518</v>
      </c>
      <c r="BC60" s="40"/>
      <c r="BD60" s="40">
        <f>BD59+30</f>
        <v>-487</v>
      </c>
      <c r="BE60" s="40"/>
      <c r="BF60" s="40">
        <f>BF59+29</f>
        <v>-457</v>
      </c>
      <c r="BG60" s="40"/>
      <c r="BH60" s="40">
        <f>BH59+30</f>
        <v>-426</v>
      </c>
      <c r="BI60" s="40"/>
      <c r="BJ60" s="40">
        <f>BJ59+29</f>
        <v>-396</v>
      </c>
      <c r="BK60" s="40"/>
      <c r="BL60" s="40">
        <f>BL59+30</f>
        <v>-365</v>
      </c>
      <c r="BM60"/>
      <c r="BN60"/>
      <c r="BO60"/>
    </row>
    <row r="61" spans="1:67" ht="11" customHeight="1">
      <c r="A61" s="18"/>
      <c r="B61" s="296"/>
      <c r="C61" s="282" t="s">
        <v>61</v>
      </c>
      <c r="D61" s="282"/>
      <c r="E61" s="282"/>
      <c r="F61" s="295">
        <f t="shared" ca="1" si="149"/>
        <v>0</v>
      </c>
      <c r="G61" s="295"/>
      <c r="H61" s="295">
        <f t="shared" ca="1" si="150"/>
        <v>0</v>
      </c>
      <c r="I61" s="295"/>
      <c r="J61" s="295">
        <f t="shared" ca="1" si="151"/>
        <v>0</v>
      </c>
      <c r="K61" s="295"/>
      <c r="L61" s="295">
        <f t="shared" ca="1" si="152"/>
        <v>0</v>
      </c>
      <c r="M61" s="295"/>
      <c r="N61" s="295">
        <f t="shared" ca="1" si="153"/>
        <v>0</v>
      </c>
      <c r="O61" s="295"/>
      <c r="P61" s="295">
        <f t="shared" ca="1" si="154"/>
        <v>0</v>
      </c>
      <c r="Q61" s="295"/>
      <c r="R61" s="295">
        <f t="shared" ca="1" si="155"/>
        <v>0</v>
      </c>
      <c r="S61" s="295"/>
      <c r="T61" s="295">
        <f t="shared" ca="1" si="156"/>
        <v>0</v>
      </c>
      <c r="U61" s="295"/>
      <c r="V61" s="295">
        <f t="shared" ca="1" si="157"/>
        <v>0</v>
      </c>
      <c r="W61" s="295"/>
      <c r="X61" s="295">
        <f t="shared" ca="1" si="158"/>
        <v>0</v>
      </c>
      <c r="Y61" s="295"/>
      <c r="Z61" s="295">
        <f t="shared" ca="1" si="159"/>
        <v>0</v>
      </c>
      <c r="AA61" s="295"/>
      <c r="AB61" s="295">
        <f t="shared" ca="1" si="160"/>
        <v>0</v>
      </c>
      <c r="AC61" s="295"/>
      <c r="AD61" s="315">
        <f t="shared" ca="1" si="161"/>
        <v>0</v>
      </c>
      <c r="AE61" s="315"/>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row>
    <row r="62" spans="1:67" ht="11" customHeight="1" thickBot="1">
      <c r="A62" s="18"/>
      <c r="B62" s="296"/>
      <c r="C62" s="282" t="s">
        <v>53</v>
      </c>
      <c r="D62" s="282"/>
      <c r="E62" s="282"/>
      <c r="F62" s="319">
        <f t="shared" ca="1" si="149"/>
        <v>0</v>
      </c>
      <c r="G62" s="319"/>
      <c r="H62" s="319">
        <f t="shared" ca="1" si="150"/>
        <v>0</v>
      </c>
      <c r="I62" s="319"/>
      <c r="J62" s="319">
        <f t="shared" ca="1" si="151"/>
        <v>0</v>
      </c>
      <c r="K62" s="319"/>
      <c r="L62" s="319">
        <f t="shared" ca="1" si="152"/>
        <v>0</v>
      </c>
      <c r="M62" s="319"/>
      <c r="N62" s="319">
        <f t="shared" ca="1" si="153"/>
        <v>0</v>
      </c>
      <c r="O62" s="319"/>
      <c r="P62" s="319">
        <f t="shared" ca="1" si="154"/>
        <v>0</v>
      </c>
      <c r="Q62" s="319"/>
      <c r="R62" s="319">
        <f t="shared" ca="1" si="155"/>
        <v>0</v>
      </c>
      <c r="S62" s="319"/>
      <c r="T62" s="319">
        <f t="shared" ca="1" si="156"/>
        <v>0</v>
      </c>
      <c r="U62" s="319"/>
      <c r="V62" s="319">
        <f t="shared" ca="1" si="157"/>
        <v>0</v>
      </c>
      <c r="W62" s="319"/>
      <c r="X62" s="319">
        <f t="shared" ca="1" si="158"/>
        <v>0</v>
      </c>
      <c r="Y62" s="319"/>
      <c r="Z62" s="319">
        <f t="shared" ca="1" si="159"/>
        <v>0</v>
      </c>
      <c r="AA62" s="319"/>
      <c r="AB62" s="319">
        <f t="shared" ca="1" si="160"/>
        <v>0</v>
      </c>
      <c r="AC62" s="319"/>
      <c r="AD62" s="321">
        <f t="shared" ca="1" si="161"/>
        <v>0</v>
      </c>
      <c r="AE62" s="321"/>
      <c r="AG62"/>
      <c r="AH62"/>
      <c r="AI62"/>
      <c r="AJ62"/>
      <c r="AK62"/>
      <c r="AL62"/>
      <c r="AM62"/>
      <c r="AN62"/>
      <c r="AO62"/>
      <c r="AP62" s="31" t="str">
        <f>'Set-Up'!M69</f>
        <v/>
      </c>
      <c r="AQ62" s="31"/>
      <c r="AR62"/>
      <c r="AS62"/>
      <c r="AT62"/>
      <c r="AU62"/>
      <c r="AV62"/>
      <c r="AW62"/>
      <c r="AX62"/>
      <c r="AY62"/>
      <c r="AZ62"/>
      <c r="BA62"/>
      <c r="BB62"/>
      <c r="BC62"/>
      <c r="BD62"/>
      <c r="BE62"/>
      <c r="BF62"/>
      <c r="BG62"/>
      <c r="BH62"/>
      <c r="BI62"/>
      <c r="BJ62"/>
      <c r="BK62"/>
      <c r="BL62"/>
      <c r="BM62"/>
      <c r="BN62"/>
      <c r="BO62"/>
    </row>
    <row r="63" spans="1:67" ht="11" customHeight="1">
      <c r="A63" s="18"/>
      <c r="B63" s="296"/>
      <c r="C63" s="281" t="s">
        <v>63</v>
      </c>
      <c r="D63" s="281"/>
      <c r="E63" s="281"/>
      <c r="F63" s="315">
        <f t="shared" ca="1" si="149"/>
        <v>0</v>
      </c>
      <c r="G63" s="315"/>
      <c r="H63" s="315">
        <f t="shared" ca="1" si="150"/>
        <v>0</v>
      </c>
      <c r="I63" s="315"/>
      <c r="J63" s="315">
        <f t="shared" ca="1" si="151"/>
        <v>0</v>
      </c>
      <c r="K63" s="315"/>
      <c r="L63" s="315">
        <f t="shared" ca="1" si="152"/>
        <v>0</v>
      </c>
      <c r="M63" s="315"/>
      <c r="N63" s="315">
        <f t="shared" ca="1" si="153"/>
        <v>0</v>
      </c>
      <c r="O63" s="315"/>
      <c r="P63" s="315">
        <f t="shared" ca="1" si="154"/>
        <v>0</v>
      </c>
      <c r="Q63" s="315"/>
      <c r="R63" s="315">
        <f t="shared" ca="1" si="155"/>
        <v>0</v>
      </c>
      <c r="S63" s="315"/>
      <c r="T63" s="315">
        <f t="shared" ca="1" si="156"/>
        <v>0</v>
      </c>
      <c r="U63" s="315"/>
      <c r="V63" s="315">
        <f t="shared" ca="1" si="157"/>
        <v>0</v>
      </c>
      <c r="W63" s="315"/>
      <c r="X63" s="315">
        <f t="shared" ca="1" si="158"/>
        <v>0</v>
      </c>
      <c r="Y63" s="315"/>
      <c r="Z63" s="315">
        <f t="shared" ca="1" si="159"/>
        <v>0</v>
      </c>
      <c r="AA63" s="315"/>
      <c r="AB63" s="315">
        <f t="shared" ca="1" si="160"/>
        <v>0</v>
      </c>
      <c r="AC63" s="315"/>
      <c r="AD63" s="315">
        <f t="shared" ca="1" si="161"/>
        <v>0</v>
      </c>
      <c r="AE63" s="315"/>
      <c r="AG63"/>
      <c r="AH63"/>
      <c r="AI63"/>
      <c r="AJ63"/>
      <c r="AK63"/>
      <c r="AL63"/>
      <c r="AM63"/>
      <c r="AN63"/>
      <c r="AO63"/>
      <c r="AP63">
        <f>IF(AP62="Yes",366,365)</f>
        <v>365</v>
      </c>
      <c r="AQ63"/>
      <c r="AR63">
        <f>IF(AP62="Yes",28,27)</f>
        <v>27</v>
      </c>
      <c r="AS63"/>
      <c r="AT63"/>
      <c r="AU63"/>
      <c r="AV63"/>
      <c r="AW63"/>
      <c r="AX63"/>
      <c r="AY63"/>
      <c r="AZ63"/>
      <c r="BA63"/>
      <c r="BB63"/>
      <c r="BC63"/>
      <c r="BD63"/>
      <c r="BE63"/>
      <c r="BF63"/>
      <c r="BG63"/>
      <c r="BH63"/>
      <c r="BI63"/>
      <c r="BJ63"/>
      <c r="BK63"/>
      <c r="BL63"/>
      <c r="BM63"/>
      <c r="BN63"/>
      <c r="BO63"/>
    </row>
    <row r="64" spans="1:67" ht="11" customHeight="1">
      <c r="A64" s="18"/>
      <c r="B64" s="89"/>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row>
    <row r="65" spans="1:67" ht="11" customHeight="1">
      <c r="A65" s="18"/>
      <c r="B65" s="296" t="s">
        <v>131</v>
      </c>
      <c r="C65" s="282" t="s">
        <v>59</v>
      </c>
      <c r="D65" s="282"/>
      <c r="E65" s="282"/>
      <c r="F65" s="294">
        <f>COUNTIFS(DataDump!$J$27:$J$542,"&gt;="&amp;Report!AP$59,DataDump!$J$27:$J$542,"&lt;="&amp;Report!AP$60)</f>
        <v>0</v>
      </c>
      <c r="G65" s="294"/>
      <c r="H65" s="294">
        <f>COUNTIFS(DataDump!$J$27:$J$542,"&gt;="&amp;Report!AR$59,DataDump!$J$27:$J$542,"&lt;="&amp;Report!AR$60)</f>
        <v>0</v>
      </c>
      <c r="I65" s="294"/>
      <c r="J65" s="294">
        <f>COUNTIFS(DataDump!$J$27:$J$542,"&gt;="&amp;Report!AT$59,DataDump!$J$27:$J$542,"&lt;="&amp;Report!AT$60)</f>
        <v>0</v>
      </c>
      <c r="K65" s="294"/>
      <c r="L65" s="294">
        <f>COUNTIFS(DataDump!$J$27:$J$542,"&gt;="&amp;Report!AV$59,DataDump!$J$27:$J$542,"&lt;="&amp;Report!AV$60)</f>
        <v>0</v>
      </c>
      <c r="M65" s="294"/>
      <c r="N65" s="294">
        <f>COUNTIFS(DataDump!$J$27:$J$542,"&gt;="&amp;Report!AX$59,DataDump!$J$27:$J$542,"&lt;="&amp;Report!AX$60)</f>
        <v>0</v>
      </c>
      <c r="O65" s="294"/>
      <c r="P65" s="294">
        <f>COUNTIFS(DataDump!$J$27:$J$542,"&gt;="&amp;Report!AZ$59,DataDump!$J$27:$J$542,"&lt;="&amp;Report!AZ$60)</f>
        <v>0</v>
      </c>
      <c r="Q65" s="294"/>
      <c r="R65" s="294">
        <f>COUNTIFS(DataDump!$J$27:$J$542,"&gt;="&amp;Report!BB$59,DataDump!$J$27:$J$542,"&lt;="&amp;Report!BB$60)</f>
        <v>0</v>
      </c>
      <c r="S65" s="294"/>
      <c r="T65" s="294">
        <f>COUNTIFS(DataDump!$J$27:$J$542,"&gt;="&amp;Report!BD$59,DataDump!$J$27:$J$542,"&lt;="&amp;Report!BD$60)</f>
        <v>0</v>
      </c>
      <c r="U65" s="294"/>
      <c r="V65" s="294">
        <f>COUNTIFS(DataDump!$J$27:$J$542,"&gt;="&amp;Report!BF$59,DataDump!$J$27:$J$542,"&lt;="&amp;Report!BF$60)</f>
        <v>0</v>
      </c>
      <c r="W65" s="294"/>
      <c r="X65" s="294">
        <f>COUNTIFS(DataDump!$J$27:$J$542,"&gt;="&amp;Report!BH$59,DataDump!$J$27:$J$542,"&lt;="&amp;Report!BH$60)</f>
        <v>0</v>
      </c>
      <c r="Y65" s="294"/>
      <c r="Z65" s="294">
        <f>COUNTIFS(DataDump!$J$27:$J$542,"&gt;="&amp;Report!BJ$59,DataDump!$J$27:$J$542,"&lt;="&amp;Report!BJ$60)</f>
        <v>0</v>
      </c>
      <c r="AA65" s="294"/>
      <c r="AB65" s="294">
        <f>COUNTIFS(DataDump!$J$27:$J$542,"&gt;="&amp;Report!BL$59,DataDump!$J$27:$J$542,"&lt;="&amp;Report!BL$60)</f>
        <v>0</v>
      </c>
      <c r="AC65" s="294"/>
      <c r="AD65" s="316">
        <f>SUM(F65:AC65)</f>
        <v>0</v>
      </c>
      <c r="AE65" s="316"/>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row>
    <row r="66" spans="1:67" ht="11" customHeight="1">
      <c r="A66" s="18"/>
      <c r="B66" s="296"/>
      <c r="C66" s="282" t="s">
        <v>58</v>
      </c>
      <c r="D66" s="282"/>
      <c r="E66" s="282"/>
      <c r="F66" s="294">
        <f>SUMIFS(DataDump!$K$27:$K$542,DataDump!$J$27:$J$542,"&gt;="&amp;Report!AP$59,DataDump!$J$27:$J$542,"&lt;="&amp;Report!AP$60)</f>
        <v>0</v>
      </c>
      <c r="G66" s="294"/>
      <c r="H66" s="294">
        <f>SUMIFS(DataDump!$K$27:$K$542,DataDump!$J$27:$J$542,"&gt;="&amp;Report!AR$59,DataDump!$J$27:$J$542,"&lt;="&amp;Report!AR$60)</f>
        <v>0</v>
      </c>
      <c r="I66" s="294"/>
      <c r="J66" s="294">
        <f>SUMIFS(DataDump!$K$27:$K$542,DataDump!$J$27:$J$542,"&gt;="&amp;Report!AT$59,DataDump!$J$27:$J$542,"&lt;="&amp;Report!AT$60)</f>
        <v>0</v>
      </c>
      <c r="K66" s="294"/>
      <c r="L66" s="294">
        <f>SUMIFS(DataDump!$K$27:$K$542,DataDump!$J$27:$J$542,"&gt;="&amp;Report!AV$59,DataDump!$J$27:$J$542,"&lt;="&amp;Report!AV$60)</f>
        <v>0</v>
      </c>
      <c r="M66" s="294"/>
      <c r="N66" s="294">
        <f>SUMIFS(DataDump!$K$27:$K$542,DataDump!$J$27:$J$542,"&gt;="&amp;Report!AX$59,DataDump!$J$27:$J$542,"&lt;="&amp;Report!AX$60)</f>
        <v>0</v>
      </c>
      <c r="O66" s="294"/>
      <c r="P66" s="294">
        <f>SUMIFS(DataDump!$K$27:$K$542,DataDump!$J$27:$J$542,"&gt;="&amp;Report!AZ$59,DataDump!$J$27:$J$542,"&lt;="&amp;Report!AZ$60)</f>
        <v>0</v>
      </c>
      <c r="Q66" s="294"/>
      <c r="R66" s="294">
        <f>SUMIFS(DataDump!$K$27:$K$542,DataDump!$J$27:$J$542,"&gt;="&amp;Report!BB$59,DataDump!$J$27:$J$542,"&lt;="&amp;Report!BB$60)</f>
        <v>0</v>
      </c>
      <c r="S66" s="294"/>
      <c r="T66" s="294">
        <f>SUMIFS(DataDump!$K$27:$K$542,DataDump!$J$27:$J$542,"&gt;="&amp;Report!BD$59,DataDump!$J$27:$J$542,"&lt;="&amp;Report!BD$60)</f>
        <v>0</v>
      </c>
      <c r="U66" s="294"/>
      <c r="V66" s="294">
        <f>SUMIFS(DataDump!$K$27:$K$542,DataDump!$J$27:$J$542,"&gt;="&amp;Report!BF$59,DataDump!$J$27:$J$542,"&lt;="&amp;Report!BF$60)</f>
        <v>0</v>
      </c>
      <c r="W66" s="294"/>
      <c r="X66" s="294">
        <f>SUMIFS(DataDump!$K$27:$K$542,DataDump!$J$27:$J$542,"&gt;="&amp;Report!BH$59,DataDump!$J$27:$J$542,"&lt;="&amp;Report!BH$60)</f>
        <v>0</v>
      </c>
      <c r="Y66" s="294"/>
      <c r="Z66" s="294">
        <f>SUMIFS(DataDump!$K$27:$K$542,DataDump!$J$27:$J$542,"&gt;="&amp;Report!BJ$59,DataDump!$J$27:$J$542,"&lt;="&amp;Report!BJ$60)</f>
        <v>0</v>
      </c>
      <c r="AA66" s="294"/>
      <c r="AB66" s="294">
        <f>SUMIFS(DataDump!$K$27:$K$542,DataDump!$J$27:$J$542,"&gt;="&amp;Report!BL$59,DataDump!$J$27:$J$542,"&lt;="&amp;Report!BL$60)</f>
        <v>0</v>
      </c>
      <c r="AC66" s="294"/>
      <c r="AD66" s="316">
        <f t="shared" ref="AD66:AD70" si="163">SUM(F66:AC66)</f>
        <v>0</v>
      </c>
      <c r="AE66" s="316"/>
      <c r="AG66"/>
      <c r="AH66"/>
      <c r="AI66"/>
      <c r="AJ66"/>
      <c r="AK66"/>
      <c r="AL66"/>
      <c r="AM66"/>
      <c r="AN66"/>
      <c r="AO66"/>
      <c r="AP66" s="43">
        <f ca="1">TODAY()</f>
        <v>45933</v>
      </c>
      <c r="AQ66"/>
      <c r="AR66"/>
      <c r="AS66"/>
      <c r="AT66"/>
      <c r="AU66"/>
      <c r="AV66"/>
      <c r="AW66"/>
      <c r="AX66"/>
      <c r="AY66"/>
      <c r="AZ66"/>
      <c r="BA66"/>
      <c r="BB66"/>
      <c r="BC66"/>
      <c r="BD66"/>
      <c r="BE66"/>
      <c r="BF66"/>
      <c r="BG66"/>
      <c r="BH66"/>
      <c r="BI66"/>
      <c r="BJ66"/>
      <c r="BK66"/>
      <c r="BL66"/>
      <c r="BM66"/>
      <c r="BN66"/>
      <c r="BO66"/>
    </row>
    <row r="67" spans="1:67" ht="11" customHeight="1">
      <c r="A67" s="18"/>
      <c r="B67" s="296"/>
      <c r="C67" s="282" t="s">
        <v>60</v>
      </c>
      <c r="D67" s="282"/>
      <c r="E67" s="282"/>
      <c r="F67" s="295">
        <f>SUMIFS(DataDump!$L$27:$L$542,DataDump!$J$27:$J$542,"&gt;="&amp;Report!AP$59,DataDump!$J$27:$J$542,"&lt;="&amp;Report!AP$60)/(1+'Set-Up'!$F$12)</f>
        <v>0</v>
      </c>
      <c r="G67" s="295"/>
      <c r="H67" s="295">
        <f>SUMIFS(DataDump!$L$27:$L$542,DataDump!$J$27:$J$542,"&gt;="&amp;Report!AR$59,DataDump!$J$27:$J$542,"&lt;="&amp;Report!AR$60)/(1+'Set-Up'!$F$12)</f>
        <v>0</v>
      </c>
      <c r="I67" s="295"/>
      <c r="J67" s="295">
        <f>SUMIFS(DataDump!$L$27:$L$542,DataDump!$J$27:$J$542,"&gt;="&amp;Report!AT$59,DataDump!$J$27:$J$542,"&lt;="&amp;Report!AT$60)/(1+'Set-Up'!$F$12)</f>
        <v>0</v>
      </c>
      <c r="K67" s="295"/>
      <c r="L67" s="295">
        <f>SUMIFS(DataDump!$L$27:$L$542,DataDump!$J$27:$J$542,"&gt;="&amp;Report!AV$59,DataDump!$J$27:$J$542,"&lt;="&amp;Report!AV$60)/(1+'Set-Up'!$F$12)</f>
        <v>0</v>
      </c>
      <c r="M67" s="295"/>
      <c r="N67" s="295">
        <f>SUMIFS(DataDump!$L$27:$L$542,DataDump!$J$27:$J$542,"&gt;="&amp;Report!AX$59,DataDump!$J$27:$J$542,"&lt;="&amp;Report!AX$60)/(1+'Set-Up'!$F$12)</f>
        <v>0</v>
      </c>
      <c r="O67" s="295"/>
      <c r="P67" s="295">
        <f>SUMIFS(DataDump!$L$27:$L$542,DataDump!$J$27:$J$542,"&gt;="&amp;Report!AZ$59,DataDump!$J$27:$J$542,"&lt;="&amp;Report!AZ$60)/(1+'Set-Up'!$F$12)</f>
        <v>0</v>
      </c>
      <c r="Q67" s="295"/>
      <c r="R67" s="295">
        <f>SUMIFS(DataDump!$L$27:$L$542,DataDump!$J$27:$J$542,"&gt;="&amp;Report!BB$59,DataDump!$J$27:$J$542,"&lt;="&amp;Report!BB$60)/(1+'Set-Up'!$F$12)</f>
        <v>0</v>
      </c>
      <c r="S67" s="295"/>
      <c r="T67" s="295">
        <f>SUMIFS(DataDump!$L$27:$L$542,DataDump!$J$27:$J$542,"&gt;="&amp;Report!BD$59,DataDump!$J$27:$J$542,"&lt;="&amp;Report!BD$60)/(1+'Set-Up'!$F$12)</f>
        <v>0</v>
      </c>
      <c r="U67" s="295"/>
      <c r="V67" s="295">
        <f>SUMIFS(DataDump!$L$27:$L$542,DataDump!$J$27:$J$542,"&gt;="&amp;Report!BF$59,DataDump!$J$27:$J$542,"&lt;="&amp;Report!BF$60)/(1+'Set-Up'!$F$12)</f>
        <v>0</v>
      </c>
      <c r="W67" s="295"/>
      <c r="X67" s="295">
        <f>SUMIFS(DataDump!$L$27:$L$542,DataDump!$J$27:$J$542,"&gt;="&amp;Report!BH$59,DataDump!$J$27:$J$542,"&lt;="&amp;Report!BH$60)/(1+'Set-Up'!$F$12)</f>
        <v>0</v>
      </c>
      <c r="Y67" s="295"/>
      <c r="Z67" s="295">
        <f>SUMIFS(DataDump!$L$27:$L$542,DataDump!$J$27:$J$542,"&gt;="&amp;Report!BJ$59,DataDump!$J$27:$J$542,"&lt;="&amp;Report!BJ$60)/(1+'Set-Up'!$F$12)</f>
        <v>0</v>
      </c>
      <c r="AA67" s="295"/>
      <c r="AB67" s="295">
        <f>SUMIFS(DataDump!$L$27:$L$542,DataDump!$J$27:$J$542,"&gt;="&amp;Report!BL$59,DataDump!$J$27:$J$542,"&lt;="&amp;Report!BL$60)/(1+'Set-Up'!$F$12)</f>
        <v>0</v>
      </c>
      <c r="AC67" s="295"/>
      <c r="AD67" s="315">
        <f t="shared" si="163"/>
        <v>0</v>
      </c>
      <c r="AE67" s="315"/>
      <c r="AG67"/>
      <c r="AH67"/>
      <c r="AI67"/>
      <c r="AJ67"/>
      <c r="AK67"/>
      <c r="AL67"/>
      <c r="AM67"/>
      <c r="AN67"/>
      <c r="AO67"/>
      <c r="AP67" s="43">
        <f ca="1">AP66-365</f>
        <v>45568</v>
      </c>
      <c r="AQ67"/>
      <c r="AR67"/>
      <c r="AS67"/>
      <c r="AT67"/>
      <c r="AU67"/>
      <c r="AV67"/>
      <c r="AW67"/>
      <c r="AX67"/>
      <c r="AY67"/>
      <c r="AZ67"/>
      <c r="BA67"/>
      <c r="BB67"/>
      <c r="BC67"/>
      <c r="BD67"/>
      <c r="BE67"/>
      <c r="BF67"/>
      <c r="BG67"/>
      <c r="BH67"/>
      <c r="BI67"/>
      <c r="BJ67"/>
      <c r="BK67"/>
      <c r="BL67"/>
      <c r="BM67"/>
      <c r="BN67"/>
      <c r="BO67"/>
    </row>
    <row r="68" spans="1:67" ht="11" customHeight="1">
      <c r="A68" s="18"/>
      <c r="B68" s="296"/>
      <c r="C68" s="282" t="s">
        <v>61</v>
      </c>
      <c r="D68" s="282"/>
      <c r="E68" s="282"/>
      <c r="F68" s="295">
        <f>SUMIFS(DataDump!$M$27:$M$542,DataDump!$J$27:$J$542,"&gt;="&amp;Report!AP$59,DataDump!$J$27:$J$542,"&lt;="&amp;Report!AP$60)/(1+'Set-Up'!$F$12)</f>
        <v>0</v>
      </c>
      <c r="G68" s="295"/>
      <c r="H68" s="295">
        <f>SUMIFS(DataDump!$M$27:$M$542,DataDump!$J$27:$J$542,"&gt;="&amp;Report!AR$59,DataDump!$J$27:$J$542,"&lt;="&amp;Report!AR$60)/(1+'Set-Up'!$F$12)</f>
        <v>0</v>
      </c>
      <c r="I68" s="295"/>
      <c r="J68" s="295">
        <f>SUMIFS(DataDump!$M$27:$M$542,DataDump!$J$27:$J$542,"&gt;="&amp;Report!AT$59,DataDump!$J$27:$J$542,"&lt;="&amp;Report!AT$60)/(1+'Set-Up'!$F$12)</f>
        <v>0</v>
      </c>
      <c r="K68" s="295"/>
      <c r="L68" s="295">
        <f>SUMIFS(DataDump!$M$27:$M$542,DataDump!$J$27:$J$542,"&gt;="&amp;Report!AV$59,DataDump!$J$27:$J$542,"&lt;="&amp;Report!AV$60)/(1+'Set-Up'!$F$12)</f>
        <v>0</v>
      </c>
      <c r="M68" s="295"/>
      <c r="N68" s="295">
        <f>SUMIFS(DataDump!$M$27:$M$542,DataDump!$J$27:$J$542,"&gt;="&amp;Report!AX$59,DataDump!$J$27:$J$542,"&lt;="&amp;Report!AX$60)/(1+'Set-Up'!$F$12)</f>
        <v>0</v>
      </c>
      <c r="O68" s="295"/>
      <c r="P68" s="295">
        <f>SUMIFS(DataDump!$M$27:$M$542,DataDump!$J$27:$J$542,"&gt;="&amp;Report!AZ$59,DataDump!$J$27:$J$542,"&lt;="&amp;Report!AZ$60)/(1+'Set-Up'!$F$12)</f>
        <v>0</v>
      </c>
      <c r="Q68" s="295"/>
      <c r="R68" s="295">
        <f>SUMIFS(DataDump!$M$27:$M$542,DataDump!$J$27:$J$542,"&gt;="&amp;Report!BB$59,DataDump!$J$27:$J$542,"&lt;="&amp;Report!BB$60)/(1+'Set-Up'!$F$12)</f>
        <v>0</v>
      </c>
      <c r="S68" s="295"/>
      <c r="T68" s="295">
        <f>SUMIFS(DataDump!$M$27:$M$542,DataDump!$J$27:$J$542,"&gt;="&amp;Report!BD$59,DataDump!$J$27:$J$542,"&lt;="&amp;Report!BD$60)/(1+'Set-Up'!$F$12)</f>
        <v>0</v>
      </c>
      <c r="U68" s="295"/>
      <c r="V68" s="295">
        <f>SUMIFS(DataDump!$M$27:$M$542,DataDump!$J$27:$J$542,"&gt;="&amp;Report!BF$59,DataDump!$J$27:$J$542,"&lt;="&amp;Report!BF$60)/(1+'Set-Up'!$F$12)</f>
        <v>0</v>
      </c>
      <c r="W68" s="295"/>
      <c r="X68" s="295">
        <f>SUMIFS(DataDump!$M$27:$M$542,DataDump!$J$27:$J$542,"&gt;="&amp;Report!BH$59,DataDump!$J$27:$J$542,"&lt;="&amp;Report!BH$60)/(1+'Set-Up'!$F$12)</f>
        <v>0</v>
      </c>
      <c r="Y68" s="295"/>
      <c r="Z68" s="295">
        <f>SUMIFS(DataDump!$M$27:$M$542,DataDump!$J$27:$J$542,"&gt;="&amp;Report!BJ$59,DataDump!$J$27:$J$542,"&lt;="&amp;Report!BJ$60)/(1+'Set-Up'!$F$12)</f>
        <v>0</v>
      </c>
      <c r="AA68" s="295"/>
      <c r="AB68" s="295">
        <f>SUMIFS(DataDump!$M$27:$M$542,DataDump!$J$27:$J$542,"&gt;="&amp;Report!BL$59,DataDump!$J$27:$J$542,"&lt;="&amp;Report!BL$60)/(1+'Set-Up'!$F$12)</f>
        <v>0</v>
      </c>
      <c r="AC68" s="295"/>
      <c r="AD68" s="315">
        <f t="shared" si="163"/>
        <v>0</v>
      </c>
      <c r="AE68" s="315"/>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row>
    <row r="69" spans="1:67" ht="11" customHeight="1" thickBot="1">
      <c r="A69" s="18"/>
      <c r="B69" s="296"/>
      <c r="C69" s="282" t="s">
        <v>53</v>
      </c>
      <c r="D69" s="282"/>
      <c r="E69" s="282"/>
      <c r="F69" s="319">
        <f>SUMIFS(DataDump!$N$27:$N$542,DataDump!$J$27:$J$542,"&gt;="&amp;Report!AP$59,DataDump!$J$27:$J$542,"&lt;="&amp;Report!AP$60)/(1+'Set-Up'!$F$12)</f>
        <v>0</v>
      </c>
      <c r="G69" s="319"/>
      <c r="H69" s="319">
        <f>SUMIFS(DataDump!$N$27:$N$542,DataDump!$J$27:$J$542,"&gt;="&amp;Report!AR$59,DataDump!$J$27:$J$542,"&lt;="&amp;Report!AR$60)/(1+'Set-Up'!$F$12)</f>
        <v>0</v>
      </c>
      <c r="I69" s="319"/>
      <c r="J69" s="319">
        <f>SUMIFS(DataDump!$N$27:$N$542,DataDump!$J$27:$J$542,"&gt;="&amp;Report!AT$59,DataDump!$J$27:$J$542,"&lt;="&amp;Report!AT$60)/(1+'Set-Up'!$F$12)</f>
        <v>0</v>
      </c>
      <c r="K69" s="319"/>
      <c r="L69" s="319">
        <f>SUMIFS(DataDump!$N$27:$N$542,DataDump!$J$27:$J$542,"&gt;="&amp;Report!AV$59,DataDump!$J$27:$J$542,"&lt;="&amp;Report!AV$60)/(1+'Set-Up'!$F$12)</f>
        <v>0</v>
      </c>
      <c r="M69" s="319"/>
      <c r="N69" s="319">
        <f>SUMIFS(DataDump!$N$27:$N$542,DataDump!$J$27:$J$542,"&gt;="&amp;Report!AX$59,DataDump!$J$27:$J$542,"&lt;="&amp;Report!AX$60)/(1+'Set-Up'!$F$12)</f>
        <v>0</v>
      </c>
      <c r="O69" s="319"/>
      <c r="P69" s="319">
        <f>SUMIFS(DataDump!$N$27:$N$542,DataDump!$J$27:$J$542,"&gt;="&amp;Report!AZ$59,DataDump!$J$27:$J$542,"&lt;="&amp;Report!AZ$60)/(1+'Set-Up'!$F$12)</f>
        <v>0</v>
      </c>
      <c r="Q69" s="319"/>
      <c r="R69" s="319">
        <f>SUMIFS(DataDump!$N$27:$N$542,DataDump!$J$27:$J$542,"&gt;="&amp;Report!BB$59,DataDump!$J$27:$J$542,"&lt;="&amp;Report!BB$60)/(1+'Set-Up'!$F$12)</f>
        <v>0</v>
      </c>
      <c r="S69" s="319"/>
      <c r="T69" s="319">
        <f>SUMIFS(DataDump!$N$27:$N$542,DataDump!$J$27:$J$542,"&gt;="&amp;Report!BD$59,DataDump!$J$27:$J$542,"&lt;="&amp;Report!BD$60)/(1+'Set-Up'!$F$12)</f>
        <v>0</v>
      </c>
      <c r="U69" s="319"/>
      <c r="V69" s="319">
        <f>SUMIFS(DataDump!$N$27:$N$542,DataDump!$J$27:$J$542,"&gt;="&amp;Report!BF$59,DataDump!$J$27:$J$542,"&lt;="&amp;Report!BF$60)/(1+'Set-Up'!$F$12)</f>
        <v>0</v>
      </c>
      <c r="W69" s="319"/>
      <c r="X69" s="319">
        <f>SUMIFS(DataDump!$N$27:$N$542,DataDump!$J$27:$J$542,"&gt;="&amp;Report!BH$59,DataDump!$J$27:$J$542,"&lt;="&amp;Report!BH$60)/(1+'Set-Up'!$F$12)</f>
        <v>0</v>
      </c>
      <c r="Y69" s="319"/>
      <c r="Z69" s="319">
        <f>SUMIFS(DataDump!$N$27:$N$542,DataDump!$J$27:$J$542,"&gt;="&amp;Report!BJ$59,DataDump!$J$27:$J$542,"&lt;="&amp;Report!BJ$60)/(1+'Set-Up'!$F$12)</f>
        <v>0</v>
      </c>
      <c r="AA69" s="319"/>
      <c r="AB69" s="319">
        <f>SUMIFS(DataDump!$N$27:$N$542,DataDump!$J$27:$J$542,"&gt;="&amp;Report!BL$59,DataDump!$J$27:$J$542,"&lt;="&amp;Report!BL$60)/(1+'Set-Up'!$F$12)</f>
        <v>0</v>
      </c>
      <c r="AC69" s="319"/>
      <c r="AD69" s="321">
        <f t="shared" si="163"/>
        <v>0</v>
      </c>
      <c r="AE69" s="321"/>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row>
    <row r="70" spans="1:67" ht="11" customHeight="1">
      <c r="A70" s="18"/>
      <c r="B70" s="296"/>
      <c r="C70" s="281" t="s">
        <v>63</v>
      </c>
      <c r="D70" s="281"/>
      <c r="E70" s="281"/>
      <c r="F70" s="315">
        <f>SUM(F67:G69)</f>
        <v>0</v>
      </c>
      <c r="G70" s="315"/>
      <c r="H70" s="315">
        <f>SUM(H67:I69)</f>
        <v>0</v>
      </c>
      <c r="I70" s="315"/>
      <c r="J70" s="315">
        <f>SUM(J67:K69)</f>
        <v>0</v>
      </c>
      <c r="K70" s="315"/>
      <c r="L70" s="315">
        <f>SUM(L67:M69)</f>
        <v>0</v>
      </c>
      <c r="M70" s="315"/>
      <c r="N70" s="315">
        <f>SUM(N67:O69)</f>
        <v>0</v>
      </c>
      <c r="O70" s="315"/>
      <c r="P70" s="315">
        <f>SUM(P67:Q69)</f>
        <v>0</v>
      </c>
      <c r="Q70" s="315"/>
      <c r="R70" s="315">
        <f>SUM(R67:S69)</f>
        <v>0</v>
      </c>
      <c r="S70" s="315"/>
      <c r="T70" s="315">
        <f>SUM(T67:U69)</f>
        <v>0</v>
      </c>
      <c r="U70" s="315"/>
      <c r="V70" s="315">
        <f>SUM(V67:W69)</f>
        <v>0</v>
      </c>
      <c r="W70" s="315"/>
      <c r="X70" s="315">
        <f>SUM(X67:Y69)</f>
        <v>0</v>
      </c>
      <c r="Y70" s="315"/>
      <c r="Z70" s="315">
        <f>SUM(Z67:AA69)</f>
        <v>0</v>
      </c>
      <c r="AA70" s="315"/>
      <c r="AB70" s="315">
        <f>SUM(AB67:AC69)</f>
        <v>0</v>
      </c>
      <c r="AC70" s="315"/>
      <c r="AD70" s="315">
        <f t="shared" si="163"/>
        <v>0</v>
      </c>
      <c r="AE70" s="315"/>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row>
    <row r="71" spans="1:67" ht="11" customHeight="1">
      <c r="A71" s="18"/>
      <c r="B71" s="89"/>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row>
    <row r="72" spans="1:67" ht="11" customHeight="1">
      <c r="A72" s="18"/>
      <c r="B72" s="287" t="s">
        <v>148</v>
      </c>
      <c r="C72" s="282"/>
      <c r="D72" s="282"/>
      <c r="E72" s="282"/>
      <c r="F72" s="320" t="str">
        <f>IF(F67=0,"--",(F60/F67))</f>
        <v>--</v>
      </c>
      <c r="G72" s="320"/>
      <c r="H72" s="320" t="str">
        <f>IF(H67=0,"--",(H60/H67))</f>
        <v>--</v>
      </c>
      <c r="I72" s="320"/>
      <c r="J72" s="320" t="str">
        <f>IF(J67=0,"--",(J60/J67))</f>
        <v>--</v>
      </c>
      <c r="K72" s="320"/>
      <c r="L72" s="320" t="str">
        <f>IF(L67=0,"--",(L60/L67))</f>
        <v>--</v>
      </c>
      <c r="M72" s="320"/>
      <c r="N72" s="320" t="str">
        <f>IF(N67=0,"--",(N60/N67))</f>
        <v>--</v>
      </c>
      <c r="O72" s="320"/>
      <c r="P72" s="320" t="str">
        <f>IF(P67=0,"--",(P60/P67))</f>
        <v>--</v>
      </c>
      <c r="Q72" s="320"/>
      <c r="R72" s="320" t="str">
        <f>IF(R67=0,"--",(R60/R67))</f>
        <v>--</v>
      </c>
      <c r="S72" s="320"/>
      <c r="T72" s="320" t="str">
        <f>IF(T67=0,"--",(T60/T67))</f>
        <v>--</v>
      </c>
      <c r="U72" s="320"/>
      <c r="V72" s="320" t="str">
        <f>IF(V67=0,"--",(V60/V67))</f>
        <v>--</v>
      </c>
      <c r="W72" s="320"/>
      <c r="X72" s="320" t="str">
        <f>IF(X67=0,"--",(X60/X67))</f>
        <v>--</v>
      </c>
      <c r="Y72" s="320"/>
      <c r="Z72" s="320" t="str">
        <f>IF(Z67=0,"--",(Z60/Z67))</f>
        <v>--</v>
      </c>
      <c r="AA72" s="320"/>
      <c r="AB72" s="320" t="str">
        <f>IF(AB67=0,"--",(AB60/AB67))</f>
        <v>--</v>
      </c>
      <c r="AC72" s="320"/>
      <c r="AD72" s="318" t="str">
        <f>IF(AD67=0,"--",(AD60/AD67))</f>
        <v>--</v>
      </c>
      <c r="AE72" s="318"/>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row>
    <row r="73" spans="1:67" ht="11" customHeight="1">
      <c r="A73" s="18"/>
      <c r="B73" s="287" t="s">
        <v>149</v>
      </c>
      <c r="C73" s="282"/>
      <c r="D73" s="282"/>
      <c r="E73" s="282"/>
      <c r="F73" s="320" t="str">
        <f t="shared" ref="F73" si="164">IF(F68=0,"--",(F61/F68))</f>
        <v>--</v>
      </c>
      <c r="G73" s="320"/>
      <c r="H73" s="320" t="str">
        <f t="shared" ref="H73" si="165">IF(H68=0,"--",(H61/H68))</f>
        <v>--</v>
      </c>
      <c r="I73" s="320"/>
      <c r="J73" s="320" t="str">
        <f t="shared" ref="J73" si="166">IF(J68=0,"--",(J61/J68))</f>
        <v>--</v>
      </c>
      <c r="K73" s="320"/>
      <c r="L73" s="320" t="str">
        <f t="shared" ref="L73" si="167">IF(L68=0,"--",(L61/L68))</f>
        <v>--</v>
      </c>
      <c r="M73" s="320"/>
      <c r="N73" s="320" t="str">
        <f t="shared" ref="N73" si="168">IF(N68=0,"--",(N61/N68))</f>
        <v>--</v>
      </c>
      <c r="O73" s="320"/>
      <c r="P73" s="320" t="str">
        <f t="shared" ref="P73" si="169">IF(P68=0,"--",(P61/P68))</f>
        <v>--</v>
      </c>
      <c r="Q73" s="320"/>
      <c r="R73" s="320" t="str">
        <f t="shared" ref="R73" si="170">IF(R68=0,"--",(R61/R68))</f>
        <v>--</v>
      </c>
      <c r="S73" s="320"/>
      <c r="T73" s="320" t="str">
        <f t="shared" ref="T73" si="171">IF(T68=0,"--",(T61/T68))</f>
        <v>--</v>
      </c>
      <c r="U73" s="320"/>
      <c r="V73" s="320" t="str">
        <f t="shared" ref="V73" si="172">IF(V68=0,"--",(V61/V68))</f>
        <v>--</v>
      </c>
      <c r="W73" s="320"/>
      <c r="X73" s="320" t="str">
        <f t="shared" ref="X73" si="173">IF(X68=0,"--",(X61/X68))</f>
        <v>--</v>
      </c>
      <c r="Y73" s="320"/>
      <c r="Z73" s="320" t="str">
        <f t="shared" ref="Z73" si="174">IF(Z68=0,"--",(Z61/Z68))</f>
        <v>--</v>
      </c>
      <c r="AA73" s="320"/>
      <c r="AB73" s="320" t="str">
        <f t="shared" ref="AB73" si="175">IF(AB68=0,"--",(AB61/AB68))</f>
        <v>--</v>
      </c>
      <c r="AC73" s="320"/>
      <c r="AD73" s="318" t="str">
        <f t="shared" ref="AD73" si="176">IF(AD68=0,"--",(AD61/AD68))</f>
        <v>--</v>
      </c>
      <c r="AE73" s="318"/>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row>
    <row r="74" spans="1:67" ht="11" customHeight="1" thickBot="1">
      <c r="A74" s="18"/>
      <c r="B74" s="287" t="s">
        <v>150</v>
      </c>
      <c r="C74" s="282"/>
      <c r="D74" s="282"/>
      <c r="E74" s="282"/>
      <c r="F74" s="317" t="str">
        <f t="shared" ref="F74" si="177">IF(F69=0,"--",(F62/F69))</f>
        <v>--</v>
      </c>
      <c r="G74" s="317"/>
      <c r="H74" s="317" t="str">
        <f t="shared" ref="H74" si="178">IF(H69=0,"--",(H62/H69))</f>
        <v>--</v>
      </c>
      <c r="I74" s="317"/>
      <c r="J74" s="317" t="str">
        <f t="shared" ref="J74" si="179">IF(J69=0,"--",(J62/J69))</f>
        <v>--</v>
      </c>
      <c r="K74" s="317"/>
      <c r="L74" s="317" t="str">
        <f t="shared" ref="L74" si="180">IF(L69=0,"--",(L62/L69))</f>
        <v>--</v>
      </c>
      <c r="M74" s="317"/>
      <c r="N74" s="317" t="str">
        <f t="shared" ref="N74" si="181">IF(N69=0,"--",(N62/N69))</f>
        <v>--</v>
      </c>
      <c r="O74" s="317"/>
      <c r="P74" s="317" t="str">
        <f t="shared" ref="P74" si="182">IF(P69=0,"--",(P62/P69))</f>
        <v>--</v>
      </c>
      <c r="Q74" s="317"/>
      <c r="R74" s="317" t="str">
        <f t="shared" ref="R74" si="183">IF(R69=0,"--",(R62/R69))</f>
        <v>--</v>
      </c>
      <c r="S74" s="317"/>
      <c r="T74" s="317" t="str">
        <f t="shared" ref="T74" si="184">IF(T69=0,"--",(T62/T69))</f>
        <v>--</v>
      </c>
      <c r="U74" s="317"/>
      <c r="V74" s="317" t="str">
        <f t="shared" ref="V74" si="185">IF(V69=0,"--",(V62/V69))</f>
        <v>--</v>
      </c>
      <c r="W74" s="317"/>
      <c r="X74" s="317" t="str">
        <f t="shared" ref="X74" si="186">IF(X69=0,"--",(X62/X69))</f>
        <v>--</v>
      </c>
      <c r="Y74" s="317"/>
      <c r="Z74" s="317" t="str">
        <f t="shared" ref="Z74" si="187">IF(Z69=0,"--",(Z62/Z69))</f>
        <v>--</v>
      </c>
      <c r="AA74" s="317"/>
      <c r="AB74" s="317" t="str">
        <f t="shared" ref="AB74" si="188">IF(AB69=0,"--",(AB62/AB69))</f>
        <v>--</v>
      </c>
      <c r="AC74" s="317"/>
      <c r="AD74" s="322" t="str">
        <f t="shared" ref="AD74" si="189">IF(AD69=0,"--",(AD62/AD69))</f>
        <v>--</v>
      </c>
      <c r="AE74" s="322"/>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row>
    <row r="75" spans="1:67" ht="11" customHeight="1">
      <c r="A75" s="19"/>
      <c r="B75" s="291" t="s">
        <v>151</v>
      </c>
      <c r="C75" s="292"/>
      <c r="D75" s="292"/>
      <c r="E75" s="292"/>
      <c r="F75" s="318" t="str">
        <f t="shared" ref="F75" si="190">IF(F70=0,"--",(F63/F70))</f>
        <v>--</v>
      </c>
      <c r="G75" s="318"/>
      <c r="H75" s="318" t="str">
        <f t="shared" ref="H75" si="191">IF(H70=0,"--",(H63/H70))</f>
        <v>--</v>
      </c>
      <c r="I75" s="318"/>
      <c r="J75" s="318" t="str">
        <f t="shared" ref="J75" si="192">IF(J70=0,"--",(J63/J70))</f>
        <v>--</v>
      </c>
      <c r="K75" s="318"/>
      <c r="L75" s="318" t="str">
        <f t="shared" ref="L75" si="193">IF(L70=0,"--",(L63/L70))</f>
        <v>--</v>
      </c>
      <c r="M75" s="318"/>
      <c r="N75" s="318" t="str">
        <f t="shared" ref="N75" si="194">IF(N70=0,"--",(N63/N70))</f>
        <v>--</v>
      </c>
      <c r="O75" s="318"/>
      <c r="P75" s="318" t="str">
        <f t="shared" ref="P75" si="195">IF(P70=0,"--",(P63/P70))</f>
        <v>--</v>
      </c>
      <c r="Q75" s="318"/>
      <c r="R75" s="318" t="str">
        <f t="shared" ref="R75" si="196">IF(R70=0,"--",(R63/R70))</f>
        <v>--</v>
      </c>
      <c r="S75" s="318"/>
      <c r="T75" s="318" t="str">
        <f t="shared" ref="T75" si="197">IF(T70=0,"--",(T63/T70))</f>
        <v>--</v>
      </c>
      <c r="U75" s="318"/>
      <c r="V75" s="318" t="str">
        <f t="shared" ref="V75" si="198">IF(V70=0,"--",(V63/V70))</f>
        <v>--</v>
      </c>
      <c r="W75" s="318"/>
      <c r="X75" s="318" t="str">
        <f t="shared" ref="X75" si="199">IF(X70=0,"--",(X63/X70))</f>
        <v>--</v>
      </c>
      <c r="Y75" s="318"/>
      <c r="Z75" s="318" t="str">
        <f t="shared" ref="Z75" si="200">IF(Z70=0,"--",(Z63/Z70))</f>
        <v>--</v>
      </c>
      <c r="AA75" s="318"/>
      <c r="AB75" s="318" t="str">
        <f t="shared" ref="AB75" si="201">IF(AB70=0,"--",(AB63/AB70))</f>
        <v>--</v>
      </c>
      <c r="AC75" s="318"/>
      <c r="AD75" s="318" t="str">
        <f t="shared" ref="AD75" si="202">IF(AD70=0,"--",(AD63/AD70))</f>
        <v>--</v>
      </c>
      <c r="AE75" s="318"/>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row>
    <row r="76" spans="1:67" ht="4" customHeight="1">
      <c r="B76" s="85"/>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8"/>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row>
    <row r="77" spans="1:67" ht="11" customHeight="1">
      <c r="A77" s="23"/>
      <c r="B77" s="293" t="s">
        <v>98</v>
      </c>
      <c r="C77" s="293"/>
      <c r="D77" s="293"/>
      <c r="E77" s="293"/>
      <c r="F77" s="293"/>
      <c r="G77" s="293"/>
      <c r="H77" s="293"/>
      <c r="I77" s="293"/>
      <c r="J77" s="293"/>
      <c r="K77" s="293"/>
      <c r="L77" s="293"/>
      <c r="M77" s="293"/>
      <c r="N77" s="293"/>
      <c r="O77" s="293"/>
      <c r="P77" s="293"/>
      <c r="Q77" s="293"/>
      <c r="R77" s="293"/>
      <c r="S77" s="293"/>
      <c r="T77" s="293"/>
      <c r="U77" s="293"/>
      <c r="V77" s="293"/>
      <c r="W77" s="293"/>
      <c r="X77" s="293"/>
      <c r="Y77" s="293"/>
      <c r="Z77" s="293"/>
      <c r="AA77" s="293"/>
      <c r="AB77" s="293"/>
      <c r="AC77" s="293"/>
      <c r="AD77" s="293"/>
      <c r="AE77" s="293"/>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row>
    <row r="78" spans="1:67" ht="11" customHeight="1">
      <c r="A78" s="18"/>
      <c r="B78" s="89"/>
      <c r="C78" s="84"/>
      <c r="D78" s="84"/>
      <c r="E78" s="84"/>
      <c r="F78" s="294" t="str">
        <f>F57</f>
        <v>January</v>
      </c>
      <c r="G78" s="294"/>
      <c r="H78" s="294" t="str">
        <f>H57</f>
        <v>February</v>
      </c>
      <c r="I78" s="294"/>
      <c r="J78" s="294" t="str">
        <f>J57</f>
        <v>March</v>
      </c>
      <c r="K78" s="294"/>
      <c r="L78" s="294" t="str">
        <f>L57</f>
        <v>April</v>
      </c>
      <c r="M78" s="294"/>
      <c r="N78" s="294" t="str">
        <f>N57</f>
        <v>May</v>
      </c>
      <c r="O78" s="294"/>
      <c r="P78" s="294" t="str">
        <f>P57</f>
        <v>June</v>
      </c>
      <c r="Q78" s="294"/>
      <c r="R78" s="294" t="str">
        <f>R57</f>
        <v>July</v>
      </c>
      <c r="S78" s="294"/>
      <c r="T78" s="294" t="str">
        <f>T57</f>
        <v>August</v>
      </c>
      <c r="U78" s="294"/>
      <c r="V78" s="294" t="str">
        <f>V57</f>
        <v>September</v>
      </c>
      <c r="W78" s="294"/>
      <c r="X78" s="294" t="str">
        <f>X57</f>
        <v>October</v>
      </c>
      <c r="Y78" s="294"/>
      <c r="Z78" s="294" t="str">
        <f>Z57</f>
        <v>November</v>
      </c>
      <c r="AA78" s="294"/>
      <c r="AB78" s="294" t="str">
        <f>AB57</f>
        <v>December</v>
      </c>
      <c r="AC78" s="294"/>
      <c r="AD78" s="316" t="str">
        <f>AD57</f>
        <v>Total</v>
      </c>
      <c r="AE78" s="316"/>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row>
    <row r="79" spans="1:67" ht="11" customHeight="1">
      <c r="A79" s="18"/>
      <c r="B79" s="296" t="s">
        <v>21</v>
      </c>
      <c r="C79" s="282" t="s">
        <v>22</v>
      </c>
      <c r="D79" s="282"/>
      <c r="E79" s="282"/>
      <c r="F79" s="294">
        <f>F58</f>
        <v>0</v>
      </c>
      <c r="G79" s="294"/>
      <c r="H79" s="294">
        <f>H58</f>
        <v>0</v>
      </c>
      <c r="I79" s="294"/>
      <c r="J79" s="294">
        <f>J58</f>
        <v>0</v>
      </c>
      <c r="K79" s="294"/>
      <c r="L79" s="294">
        <f>L58</f>
        <v>0</v>
      </c>
      <c r="M79" s="294"/>
      <c r="N79" s="294">
        <f>N58</f>
        <v>0</v>
      </c>
      <c r="O79" s="294"/>
      <c r="P79" s="294">
        <f>P58</f>
        <v>0</v>
      </c>
      <c r="Q79" s="294"/>
      <c r="R79" s="294">
        <f>R58</f>
        <v>0</v>
      </c>
      <c r="S79" s="294"/>
      <c r="T79" s="294">
        <f>T58</f>
        <v>0</v>
      </c>
      <c r="U79" s="294"/>
      <c r="V79" s="294">
        <f>V58</f>
        <v>0</v>
      </c>
      <c r="W79" s="294"/>
      <c r="X79" s="294">
        <f>X58</f>
        <v>0</v>
      </c>
      <c r="Y79" s="294"/>
      <c r="Z79" s="294">
        <f>Z58</f>
        <v>0</v>
      </c>
      <c r="AA79" s="294"/>
      <c r="AB79" s="294">
        <f>AB58</f>
        <v>0</v>
      </c>
      <c r="AC79" s="294"/>
      <c r="AD79" s="316">
        <f>AD58</f>
        <v>0</v>
      </c>
      <c r="AE79" s="316"/>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row>
    <row r="80" spans="1:67" ht="11" customHeight="1">
      <c r="A80" s="18"/>
      <c r="B80" s="296"/>
      <c r="C80" s="282" t="s">
        <v>23</v>
      </c>
      <c r="D80" s="282"/>
      <c r="E80" s="282"/>
      <c r="F80" s="294">
        <f t="shared" ref="F80:H84" ca="1" si="203">F59</f>
        <v>0</v>
      </c>
      <c r="G80" s="294"/>
      <c r="H80" s="294">
        <f t="shared" ca="1" si="203"/>
        <v>0</v>
      </c>
      <c r="I80" s="294"/>
      <c r="J80" s="294">
        <f t="shared" ref="J80" ca="1" si="204">J59</f>
        <v>0</v>
      </c>
      <c r="K80" s="294"/>
      <c r="L80" s="294">
        <f t="shared" ref="L80" ca="1" si="205">L59</f>
        <v>0</v>
      </c>
      <c r="M80" s="294"/>
      <c r="N80" s="294">
        <f t="shared" ref="N80" ca="1" si="206">N59</f>
        <v>0</v>
      </c>
      <c r="O80" s="294"/>
      <c r="P80" s="294">
        <f t="shared" ref="P80" ca="1" si="207">P59</f>
        <v>0</v>
      </c>
      <c r="Q80" s="294"/>
      <c r="R80" s="294">
        <f t="shared" ref="R80" ca="1" si="208">R59</f>
        <v>0</v>
      </c>
      <c r="S80" s="294"/>
      <c r="T80" s="294">
        <f t="shared" ref="T80" ca="1" si="209">T59</f>
        <v>0</v>
      </c>
      <c r="U80" s="294"/>
      <c r="V80" s="294">
        <f t="shared" ref="V80" ca="1" si="210">V59</f>
        <v>0</v>
      </c>
      <c r="W80" s="294"/>
      <c r="X80" s="294">
        <f t="shared" ref="X80" ca="1" si="211">X59</f>
        <v>0</v>
      </c>
      <c r="Y80" s="294"/>
      <c r="Z80" s="294">
        <f t="shared" ref="Z80" ca="1" si="212">Z59</f>
        <v>0</v>
      </c>
      <c r="AA80" s="294"/>
      <c r="AB80" s="294">
        <f t="shared" ref="AB80" ca="1" si="213">AB59</f>
        <v>0</v>
      </c>
      <c r="AC80" s="294"/>
      <c r="AD80" s="316">
        <f t="shared" ref="AD80" ca="1" si="214">AD59</f>
        <v>0</v>
      </c>
      <c r="AE80" s="316"/>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row>
    <row r="81" spans="1:67" ht="11" customHeight="1">
      <c r="A81" s="18"/>
      <c r="B81" s="296"/>
      <c r="C81" s="282" t="s">
        <v>24</v>
      </c>
      <c r="D81" s="282"/>
      <c r="E81" s="282"/>
      <c r="F81" s="295">
        <f t="shared" ca="1" si="203"/>
        <v>0</v>
      </c>
      <c r="G81" s="295"/>
      <c r="H81" s="295">
        <f t="shared" ca="1" si="203"/>
        <v>0</v>
      </c>
      <c r="I81" s="295"/>
      <c r="J81" s="295">
        <f t="shared" ref="J81" ca="1" si="215">J60</f>
        <v>0</v>
      </c>
      <c r="K81" s="295"/>
      <c r="L81" s="295">
        <f t="shared" ref="L81" ca="1" si="216">L60</f>
        <v>0</v>
      </c>
      <c r="M81" s="295"/>
      <c r="N81" s="295">
        <f t="shared" ref="N81" ca="1" si="217">N60</f>
        <v>0</v>
      </c>
      <c r="O81" s="295"/>
      <c r="P81" s="295">
        <f t="shared" ref="P81" ca="1" si="218">P60</f>
        <v>0</v>
      </c>
      <c r="Q81" s="295"/>
      <c r="R81" s="295">
        <f t="shared" ref="R81" ca="1" si="219">R60</f>
        <v>0</v>
      </c>
      <c r="S81" s="295"/>
      <c r="T81" s="295">
        <f t="shared" ref="T81" ca="1" si="220">T60</f>
        <v>0</v>
      </c>
      <c r="U81" s="295"/>
      <c r="V81" s="295">
        <f t="shared" ref="V81" ca="1" si="221">V60</f>
        <v>0</v>
      </c>
      <c r="W81" s="295"/>
      <c r="X81" s="295">
        <f t="shared" ref="X81" ca="1" si="222">X60</f>
        <v>0</v>
      </c>
      <c r="Y81" s="295"/>
      <c r="Z81" s="295">
        <f t="shared" ref="Z81" ca="1" si="223">Z60</f>
        <v>0</v>
      </c>
      <c r="AA81" s="295"/>
      <c r="AB81" s="295">
        <f t="shared" ref="AB81" ca="1" si="224">AB60</f>
        <v>0</v>
      </c>
      <c r="AC81" s="295"/>
      <c r="AD81" s="315">
        <f t="shared" ref="AD81" ca="1" si="225">AD60</f>
        <v>0</v>
      </c>
      <c r="AE81" s="315"/>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row>
    <row r="82" spans="1:67" ht="11" customHeight="1">
      <c r="A82" s="18"/>
      <c r="B82" s="296"/>
      <c r="C82" s="282" t="s">
        <v>25</v>
      </c>
      <c r="D82" s="282"/>
      <c r="E82" s="282"/>
      <c r="F82" s="295">
        <f t="shared" ca="1" si="203"/>
        <v>0</v>
      </c>
      <c r="G82" s="295"/>
      <c r="H82" s="295">
        <f t="shared" ca="1" si="203"/>
        <v>0</v>
      </c>
      <c r="I82" s="295"/>
      <c r="J82" s="295">
        <f t="shared" ref="J82" ca="1" si="226">J61</f>
        <v>0</v>
      </c>
      <c r="K82" s="295"/>
      <c r="L82" s="295">
        <f t="shared" ref="L82" ca="1" si="227">L61</f>
        <v>0</v>
      </c>
      <c r="M82" s="295"/>
      <c r="N82" s="295">
        <f t="shared" ref="N82" ca="1" si="228">N61</f>
        <v>0</v>
      </c>
      <c r="O82" s="295"/>
      <c r="P82" s="295">
        <f t="shared" ref="P82" ca="1" si="229">P61</f>
        <v>0</v>
      </c>
      <c r="Q82" s="295"/>
      <c r="R82" s="295">
        <f t="shared" ref="R82" ca="1" si="230">R61</f>
        <v>0</v>
      </c>
      <c r="S82" s="295"/>
      <c r="T82" s="295">
        <f t="shared" ref="T82" ca="1" si="231">T61</f>
        <v>0</v>
      </c>
      <c r="U82" s="295"/>
      <c r="V82" s="295">
        <f t="shared" ref="V82" ca="1" si="232">V61</f>
        <v>0</v>
      </c>
      <c r="W82" s="295"/>
      <c r="X82" s="295">
        <f t="shared" ref="X82" ca="1" si="233">X61</f>
        <v>0</v>
      </c>
      <c r="Y82" s="295"/>
      <c r="Z82" s="295">
        <f t="shared" ref="Z82" ca="1" si="234">Z61</f>
        <v>0</v>
      </c>
      <c r="AA82" s="295"/>
      <c r="AB82" s="295">
        <f t="shared" ref="AB82" ca="1" si="235">AB61</f>
        <v>0</v>
      </c>
      <c r="AC82" s="295"/>
      <c r="AD82" s="315">
        <f t="shared" ref="AD82" ca="1" si="236">AD61</f>
        <v>0</v>
      </c>
      <c r="AE82" s="315"/>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row>
    <row r="83" spans="1:67" ht="11" customHeight="1" thickBot="1">
      <c r="A83" s="18"/>
      <c r="B83" s="296"/>
      <c r="C83" s="282" t="s">
        <v>26</v>
      </c>
      <c r="D83" s="282"/>
      <c r="E83" s="282"/>
      <c r="F83" s="319">
        <f t="shared" ca="1" si="203"/>
        <v>0</v>
      </c>
      <c r="G83" s="319"/>
      <c r="H83" s="319">
        <f t="shared" ca="1" si="203"/>
        <v>0</v>
      </c>
      <c r="I83" s="319"/>
      <c r="J83" s="319">
        <f t="shared" ref="J83" ca="1" si="237">J62</f>
        <v>0</v>
      </c>
      <c r="K83" s="319"/>
      <c r="L83" s="319">
        <f t="shared" ref="L83" ca="1" si="238">L62</f>
        <v>0</v>
      </c>
      <c r="M83" s="319"/>
      <c r="N83" s="319">
        <f t="shared" ref="N83" ca="1" si="239">N62</f>
        <v>0</v>
      </c>
      <c r="O83" s="319"/>
      <c r="P83" s="319">
        <f t="shared" ref="P83" ca="1" si="240">P62</f>
        <v>0</v>
      </c>
      <c r="Q83" s="319"/>
      <c r="R83" s="319">
        <f t="shared" ref="R83" ca="1" si="241">R62</f>
        <v>0</v>
      </c>
      <c r="S83" s="319"/>
      <c r="T83" s="319">
        <f t="shared" ref="T83" ca="1" si="242">T62</f>
        <v>0</v>
      </c>
      <c r="U83" s="319"/>
      <c r="V83" s="319">
        <f t="shared" ref="V83" ca="1" si="243">V62</f>
        <v>0</v>
      </c>
      <c r="W83" s="319"/>
      <c r="X83" s="319">
        <f t="shared" ref="X83" ca="1" si="244">X62</f>
        <v>0</v>
      </c>
      <c r="Y83" s="319"/>
      <c r="Z83" s="319">
        <f t="shared" ref="Z83" ca="1" si="245">Z62</f>
        <v>0</v>
      </c>
      <c r="AA83" s="319"/>
      <c r="AB83" s="319">
        <f t="shared" ref="AB83" ca="1" si="246">AB62</f>
        <v>0</v>
      </c>
      <c r="AC83" s="319"/>
      <c r="AD83" s="321">
        <f t="shared" ref="AD83" ca="1" si="247">AD62</f>
        <v>0</v>
      </c>
      <c r="AE83" s="321"/>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row>
    <row r="84" spans="1:67" ht="11" customHeight="1">
      <c r="A84" s="18"/>
      <c r="B84" s="296"/>
      <c r="C84" s="281" t="s">
        <v>94</v>
      </c>
      <c r="D84" s="281"/>
      <c r="E84" s="281"/>
      <c r="F84" s="315">
        <f t="shared" ca="1" si="203"/>
        <v>0</v>
      </c>
      <c r="G84" s="315"/>
      <c r="H84" s="315">
        <f t="shared" ca="1" si="203"/>
        <v>0</v>
      </c>
      <c r="I84" s="315"/>
      <c r="J84" s="315">
        <f t="shared" ref="J84" ca="1" si="248">J63</f>
        <v>0</v>
      </c>
      <c r="K84" s="315"/>
      <c r="L84" s="315">
        <f t="shared" ref="L84" ca="1" si="249">L63</f>
        <v>0</v>
      </c>
      <c r="M84" s="315"/>
      <c r="N84" s="315">
        <f t="shared" ref="N84" ca="1" si="250">N63</f>
        <v>0</v>
      </c>
      <c r="O84" s="315"/>
      <c r="P84" s="315">
        <f t="shared" ref="P84" ca="1" si="251">P63</f>
        <v>0</v>
      </c>
      <c r="Q84" s="315"/>
      <c r="R84" s="315">
        <f t="shared" ref="R84" ca="1" si="252">R63</f>
        <v>0</v>
      </c>
      <c r="S84" s="315"/>
      <c r="T84" s="315">
        <f t="shared" ref="T84" ca="1" si="253">T63</f>
        <v>0</v>
      </c>
      <c r="U84" s="315"/>
      <c r="V84" s="315">
        <f t="shared" ref="V84" ca="1" si="254">V63</f>
        <v>0</v>
      </c>
      <c r="W84" s="315"/>
      <c r="X84" s="315">
        <f t="shared" ref="X84" ca="1" si="255">X63</f>
        <v>0</v>
      </c>
      <c r="Y84" s="315"/>
      <c r="Z84" s="315">
        <f t="shared" ref="Z84" ca="1" si="256">Z63</f>
        <v>0</v>
      </c>
      <c r="AA84" s="315"/>
      <c r="AB84" s="315">
        <f t="shared" ref="AB84" ca="1" si="257">AB63</f>
        <v>0</v>
      </c>
      <c r="AC84" s="315"/>
      <c r="AD84" s="315">
        <f t="shared" ref="AD84" ca="1" si="258">AD63</f>
        <v>0</v>
      </c>
      <c r="AE84" s="315"/>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row>
    <row r="85" spans="1:67" ht="11" customHeight="1">
      <c r="A85" s="18"/>
      <c r="B85" s="84"/>
      <c r="C85" s="87"/>
      <c r="D85" s="84"/>
      <c r="E85" s="84"/>
      <c r="F85" s="294"/>
      <c r="G85" s="294"/>
      <c r="H85" s="294"/>
      <c r="I85" s="294"/>
      <c r="J85" s="294"/>
      <c r="K85" s="294"/>
      <c r="L85" s="294"/>
      <c r="M85" s="294"/>
      <c r="N85" s="294"/>
      <c r="O85" s="294"/>
      <c r="P85" s="294"/>
      <c r="Q85" s="294"/>
      <c r="R85" s="294"/>
      <c r="S85" s="294"/>
      <c r="T85" s="294"/>
      <c r="U85" s="294"/>
      <c r="V85" s="294"/>
      <c r="W85" s="294"/>
      <c r="X85" s="294"/>
      <c r="Y85" s="294"/>
      <c r="Z85" s="294"/>
      <c r="AA85" s="294"/>
      <c r="AB85" s="294"/>
      <c r="AC85" s="294"/>
      <c r="AD85" s="294"/>
      <c r="AE85" s="294"/>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row>
    <row r="86" spans="1:67" ht="11" customHeight="1">
      <c r="A86" s="18"/>
      <c r="B86" s="297" t="s">
        <v>147</v>
      </c>
      <c r="C86" s="282" t="str">
        <f>C79</f>
        <v>No. Events</v>
      </c>
      <c r="D86" s="282"/>
      <c r="E86" s="282"/>
      <c r="F86" s="294">
        <f ca="1">COUNTIFS(DataDump!$I$27:$I$542,"&lt;="&amp;Report!$AP$67,DataDump!$J$27:$J$542,"&gt;="&amp;Report!AP$59,DataDump!$J$27:$J$542,"&lt;="&amp;Report!AP$60)</f>
        <v>0</v>
      </c>
      <c r="G86" s="294"/>
      <c r="H86" s="294">
        <f ca="1">COUNTIFS(DataDump!$I$27:$I$542,"&lt;="&amp;Report!$AP$67,DataDump!$J$27:$J$542,"&gt;="&amp;Report!AR$59,DataDump!$J$27:$J$542,"&lt;="&amp;Report!AR$60)</f>
        <v>0</v>
      </c>
      <c r="I86" s="294"/>
      <c r="J86" s="294">
        <f ca="1">COUNTIFS(DataDump!$I$27:$I$542,"&lt;="&amp;Report!$AP$67,DataDump!$J$27:$J$542,"&gt;="&amp;Report!AT$59,DataDump!$J$27:$J$542,"&lt;="&amp;Report!AT$60)</f>
        <v>0</v>
      </c>
      <c r="K86" s="294"/>
      <c r="L86" s="294">
        <f ca="1">COUNTIFS(DataDump!$I$27:$I$542,"&lt;="&amp;Report!$AP$67,DataDump!$J$27:$J$542,"&gt;="&amp;Report!AV$59,DataDump!$J$27:$J$542,"&lt;="&amp;Report!AV$60)</f>
        <v>0</v>
      </c>
      <c r="M86" s="294"/>
      <c r="N86" s="294">
        <f ca="1">COUNTIFS(DataDump!$I$27:$I$542,"&lt;="&amp;Report!$AP$67,DataDump!$J$27:$J$542,"&gt;="&amp;Report!AX$59,DataDump!$J$27:$J$542,"&lt;="&amp;Report!AX$60)</f>
        <v>0</v>
      </c>
      <c r="O86" s="294"/>
      <c r="P86" s="294">
        <f ca="1">COUNTIFS(DataDump!$I$27:$I$542,"&lt;="&amp;Report!$AP$67,DataDump!$J$27:$J$542,"&gt;="&amp;Report!AZ$59,DataDump!$J$27:$J$542,"&lt;="&amp;Report!AZ$60)</f>
        <v>0</v>
      </c>
      <c r="Q86" s="294"/>
      <c r="R86" s="294">
        <f ca="1">COUNTIFS(DataDump!$I$27:$I$542,"&lt;="&amp;Report!$AP$67,DataDump!$J$27:$J$542,"&gt;="&amp;Report!BB$59,DataDump!$J$27:$J$542,"&lt;="&amp;Report!BB$60)</f>
        <v>0</v>
      </c>
      <c r="S86" s="294"/>
      <c r="T86" s="294">
        <f ca="1">COUNTIFS(DataDump!$I$27:$I$542,"&lt;="&amp;Report!$AP$67,DataDump!$J$27:$J$542,"&gt;="&amp;Report!BD$59,DataDump!$J$27:$J$542,"&lt;="&amp;Report!BD$60)</f>
        <v>0</v>
      </c>
      <c r="U86" s="294"/>
      <c r="V86" s="294">
        <f ca="1">COUNTIFS(DataDump!$I$27:$I$542,"&lt;="&amp;Report!$AP$67,DataDump!$J$27:$J$542,"&gt;="&amp;Report!BF$59,DataDump!$J$27:$J$542,"&lt;="&amp;Report!BF$60)</f>
        <v>0</v>
      </c>
      <c r="W86" s="294"/>
      <c r="X86" s="294">
        <f ca="1">COUNTIFS(DataDump!$I$27:$I$542,"&lt;="&amp;Report!$AP$67,DataDump!$J$27:$J$542,"&gt;="&amp;Report!BH$59,DataDump!$J$27:$J$542,"&lt;="&amp;Report!BH$60)</f>
        <v>0</v>
      </c>
      <c r="Y86" s="294"/>
      <c r="Z86" s="294">
        <f ca="1">COUNTIFS(DataDump!$I$27:$I$542,"&lt;="&amp;Report!$AP$67,DataDump!$J$27:$J$542,"&gt;="&amp;Report!BJ$59,DataDump!$J$27:$J$542,"&lt;="&amp;Report!BJ$60)</f>
        <v>0</v>
      </c>
      <c r="AA86" s="294"/>
      <c r="AB86" s="294">
        <f ca="1">COUNTIFS(DataDump!$I$27:$I$542,"&lt;="&amp;Report!$AP$67,DataDump!$J$27:$J$542,"&gt;="&amp;Report!BL$59,DataDump!$J$27:$J$542,"&lt;="&amp;Report!BL$60)</f>
        <v>0</v>
      </c>
      <c r="AC86" s="294"/>
      <c r="AD86" s="316">
        <f ca="1">SUM(F86:AC86)</f>
        <v>0</v>
      </c>
      <c r="AE86" s="31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row>
    <row r="87" spans="1:67" ht="11" customHeight="1">
      <c r="A87" s="18"/>
      <c r="B87" s="297"/>
      <c r="C87" s="282" t="str">
        <f t="shared" ref="C87:C91" si="259">C80</f>
        <v>No. Participants</v>
      </c>
      <c r="D87" s="282"/>
      <c r="E87" s="282"/>
      <c r="F87" s="294">
        <f ca="1">SUMIFS(DataDump!$K$27:$K$542,DataDump!$I$27:$I$542,"&lt;="&amp;Report!$AP$67,DataDump!$J$27:$J$542,"&gt;="&amp;Report!AP$59,DataDump!$J$27:$J$542,"&lt;="&amp;Report!AP$60)</f>
        <v>0</v>
      </c>
      <c r="G87" s="294"/>
      <c r="H87" s="294">
        <f ca="1">SUMIFS(DataDump!$K$27:$K$542,DataDump!$I$27:$I$542,"&lt;="&amp;Report!$AP$67,DataDump!$J$27:$J$542,"&gt;="&amp;Report!AR$59,DataDump!$J$27:$J$542,"&lt;="&amp;Report!AR$60)</f>
        <v>0</v>
      </c>
      <c r="I87" s="294"/>
      <c r="J87" s="294">
        <f ca="1">SUMIFS(DataDump!$K$27:$K$542,DataDump!$I$27:$I$542,"&lt;="&amp;Report!$AP$67,DataDump!$J$27:$J$542,"&gt;="&amp;Report!AT$59,DataDump!$J$27:$J$542,"&lt;="&amp;Report!AT$60)</f>
        <v>0</v>
      </c>
      <c r="K87" s="294"/>
      <c r="L87" s="294">
        <f ca="1">SUMIFS(DataDump!$K$27:$K$542,DataDump!$I$27:$I$542,"&lt;="&amp;Report!$AP$67,DataDump!$J$27:$J$542,"&gt;="&amp;Report!AV$59,DataDump!$J$27:$J$542,"&lt;="&amp;Report!AV$60)</f>
        <v>0</v>
      </c>
      <c r="M87" s="294"/>
      <c r="N87" s="294">
        <f ca="1">SUMIFS(DataDump!$K$27:$K$542,DataDump!$I$27:$I$542,"&lt;="&amp;Report!$AP$67,DataDump!$J$27:$J$542,"&gt;="&amp;Report!AX$59,DataDump!$J$27:$J$542,"&lt;="&amp;Report!AX$60)</f>
        <v>0</v>
      </c>
      <c r="O87" s="294"/>
      <c r="P87" s="294">
        <f ca="1">SUMIFS(DataDump!$K$27:$K$542,DataDump!$I$27:$I$542,"&lt;="&amp;Report!$AP$67,DataDump!$J$27:$J$542,"&gt;="&amp;Report!AZ$59,DataDump!$J$27:$J$542,"&lt;="&amp;Report!AZ$60)</f>
        <v>0</v>
      </c>
      <c r="Q87" s="294"/>
      <c r="R87" s="294">
        <f ca="1">SUMIFS(DataDump!$K$27:$K$542,DataDump!$I$27:$I$542,"&lt;="&amp;Report!$AP$67,DataDump!$J$27:$J$542,"&gt;="&amp;Report!BB$59,DataDump!$J$27:$J$542,"&lt;="&amp;Report!BB$60)</f>
        <v>0</v>
      </c>
      <c r="S87" s="294"/>
      <c r="T87" s="294">
        <f ca="1">SUMIFS(DataDump!$K$27:$K$542,DataDump!$I$27:$I$542,"&lt;="&amp;Report!$AP$67,DataDump!$J$27:$J$542,"&gt;="&amp;Report!BD$59,DataDump!$J$27:$J$542,"&lt;="&amp;Report!BD$60)</f>
        <v>0</v>
      </c>
      <c r="U87" s="294"/>
      <c r="V87" s="294">
        <f ca="1">SUMIFS(DataDump!$K$27:$K$542,DataDump!$I$27:$I$542,"&lt;="&amp;Report!$AP$67,DataDump!$J$27:$J$542,"&gt;="&amp;Report!BF$59,DataDump!$J$27:$J$542,"&lt;="&amp;Report!BF$60)</f>
        <v>0</v>
      </c>
      <c r="W87" s="294"/>
      <c r="X87" s="294">
        <f ca="1">SUMIFS(DataDump!$K$27:$K$542,DataDump!$I$27:$I$542,"&lt;="&amp;Report!$AP$67,DataDump!$J$27:$J$542,"&gt;="&amp;Report!BH$59,DataDump!$J$27:$J$542,"&lt;="&amp;Report!BH$60)</f>
        <v>0</v>
      </c>
      <c r="Y87" s="294"/>
      <c r="Z87" s="294">
        <f ca="1">SUMIFS(DataDump!$K$27:$K$542,DataDump!$I$27:$I$542,"&lt;="&amp;Report!$AP$67,DataDump!$J$27:$J$542,"&gt;="&amp;Report!BJ$59,DataDump!$J$27:$J$542,"&lt;="&amp;Report!BJ$60)</f>
        <v>0</v>
      </c>
      <c r="AA87" s="294"/>
      <c r="AB87" s="294">
        <f ca="1">SUMIFS(DataDump!$K$27:$K$542,DataDump!$I$27:$I$542,"&lt;="&amp;Report!$AP$67,DataDump!$J$27:$J$542,"&gt;="&amp;Report!BL$59,DataDump!$J$27:$J$542,"&lt;="&amp;Report!BL$60)</f>
        <v>0</v>
      </c>
      <c r="AC87" s="294"/>
      <c r="AD87" s="316">
        <f t="shared" ref="AD87:AD91" ca="1" si="260">SUM(F87:AC87)</f>
        <v>0</v>
      </c>
      <c r="AE87" s="316"/>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row>
    <row r="88" spans="1:67" ht="11" customHeight="1">
      <c r="A88" s="18"/>
      <c r="B88" s="297"/>
      <c r="C88" s="282" t="str">
        <f t="shared" si="259"/>
        <v>Green Fee</v>
      </c>
      <c r="D88" s="282"/>
      <c r="E88" s="282"/>
      <c r="F88" s="295">
        <f ca="1">SUMIFS(DataDump!$L$27:$L$542,DataDump!$I$27:$I$542,"&lt;="&amp;Report!$AP$67,DataDump!$J$27:$J$542,"&gt;="&amp;Report!AP$59,DataDump!$J$27:$J$542,"&lt;="&amp;Report!AP$60)/(1+'Set-Up'!$F$12)</f>
        <v>0</v>
      </c>
      <c r="G88" s="295"/>
      <c r="H88" s="295">
        <f ca="1">SUMIFS(DataDump!$L$27:$L$542,DataDump!$I$27:$I$542,"&lt;="&amp;Report!$AP$67,DataDump!$J$27:$J$542,"&gt;="&amp;Report!AR$59,DataDump!$J$27:$J$542,"&lt;="&amp;Report!AR$60)/(1+'Set-Up'!$F$12)</f>
        <v>0</v>
      </c>
      <c r="I88" s="295"/>
      <c r="J88" s="295">
        <f ca="1">SUMIFS(DataDump!$L$27:$L$542,DataDump!$I$27:$I$542,"&lt;="&amp;Report!$AP$67,DataDump!$J$27:$J$542,"&gt;="&amp;Report!AT$59,DataDump!$J$27:$J$542,"&lt;="&amp;Report!AT$60)/(1+'Set-Up'!$F$12)</f>
        <v>0</v>
      </c>
      <c r="K88" s="295"/>
      <c r="L88" s="295">
        <f ca="1">SUMIFS(DataDump!$L$27:$L$542,DataDump!$I$27:$I$542,"&lt;="&amp;Report!$AP$67,DataDump!$J$27:$J$542,"&gt;="&amp;Report!AV$59,DataDump!$J$27:$J$542,"&lt;="&amp;Report!AV$60)/(1+'Set-Up'!$F$12)</f>
        <v>0</v>
      </c>
      <c r="M88" s="295"/>
      <c r="N88" s="295">
        <f ca="1">SUMIFS(DataDump!$L$27:$L$542,DataDump!$I$27:$I$542,"&lt;="&amp;Report!$AP$67,DataDump!$J$27:$J$542,"&gt;="&amp;Report!AX$59,DataDump!$J$27:$J$542,"&lt;="&amp;Report!AX$60)/(1+'Set-Up'!$F$12)</f>
        <v>0</v>
      </c>
      <c r="O88" s="295"/>
      <c r="P88" s="295">
        <f ca="1">SUMIFS(DataDump!$L$27:$L$542,DataDump!$I$27:$I$542,"&lt;="&amp;Report!$AP$67,DataDump!$J$27:$J$542,"&gt;="&amp;Report!AZ$59,DataDump!$J$27:$J$542,"&lt;="&amp;Report!AZ$60)/(1+'Set-Up'!$F$12)</f>
        <v>0</v>
      </c>
      <c r="Q88" s="295"/>
      <c r="R88" s="295">
        <f ca="1">SUMIFS(DataDump!$L$27:$L$542,DataDump!$I$27:$I$542,"&lt;="&amp;Report!$AP$67,DataDump!$J$27:$J$542,"&gt;="&amp;Report!BB$59,DataDump!$J$27:$J$542,"&lt;="&amp;Report!BB$60)/(1+'Set-Up'!$F$12)</f>
        <v>0</v>
      </c>
      <c r="S88" s="295"/>
      <c r="T88" s="295">
        <f ca="1">SUMIFS(DataDump!$L$27:$L$542,DataDump!$I$27:$I$542,"&lt;="&amp;Report!$AP$67,DataDump!$J$27:$J$542,"&gt;="&amp;Report!BD$59,DataDump!$J$27:$J$542,"&lt;="&amp;Report!BD$60)/(1+'Set-Up'!$F$12)</f>
        <v>0</v>
      </c>
      <c r="U88" s="295"/>
      <c r="V88" s="295">
        <f ca="1">SUMIFS(DataDump!$L$27:$L$542,DataDump!$I$27:$I$542,"&lt;="&amp;Report!$AP$67,DataDump!$J$27:$J$542,"&gt;="&amp;Report!BF$59,DataDump!$J$27:$J$542,"&lt;="&amp;Report!BF$60)/(1+'Set-Up'!$F$12)</f>
        <v>0</v>
      </c>
      <c r="W88" s="295"/>
      <c r="X88" s="295">
        <f ca="1">SUMIFS(DataDump!$L$27:$L$542,DataDump!$I$27:$I$542,"&lt;="&amp;Report!$AP$67,DataDump!$J$27:$J$542,"&gt;="&amp;Report!BH$59,DataDump!$J$27:$J$542,"&lt;="&amp;Report!BH$60)/(1+'Set-Up'!$F$12)</f>
        <v>0</v>
      </c>
      <c r="Y88" s="295"/>
      <c r="Z88" s="295">
        <f ca="1">SUMIFS(DataDump!$L$27:$L$542,DataDump!$I$27:$I$542,"&lt;="&amp;Report!$AP$67,DataDump!$J$27:$J$542,"&gt;="&amp;Report!BJ$59,DataDump!$J$27:$J$542,"&lt;="&amp;Report!BJ$60)/(1+'Set-Up'!$F$12)</f>
        <v>0</v>
      </c>
      <c r="AA88" s="295"/>
      <c r="AB88" s="295">
        <f ca="1">SUMIFS(DataDump!$L$27:$L$542,DataDump!$I$27:$I$542,"&lt;="&amp;Report!$AP$67,DataDump!$J$27:$J$542,"&gt;="&amp;Report!BL$59,DataDump!$J$27:$J$542,"&lt;="&amp;Report!BL$60)/(1+'Set-Up'!$F$12)</f>
        <v>0</v>
      </c>
      <c r="AC88" s="295"/>
      <c r="AD88" s="315">
        <f t="shared" ca="1" si="260"/>
        <v>0</v>
      </c>
      <c r="AE88" s="315"/>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row>
    <row r="89" spans="1:67" ht="11" customHeight="1">
      <c r="A89" s="18"/>
      <c r="B89" s="297"/>
      <c r="C89" s="282" t="str">
        <f t="shared" si="259"/>
        <v>Catering</v>
      </c>
      <c r="D89" s="282"/>
      <c r="E89" s="282"/>
      <c r="F89" s="295">
        <f ca="1">SUMIFS(DataDump!$M$27:$M$542,DataDump!$I$27:$I$542,"&lt;="&amp;Report!$AP$67,DataDump!$J$27:$J$542,"&gt;="&amp;Report!AP$59,DataDump!$J$27:$J$542,"&lt;="&amp;Report!AP$60)/(1+'Set-Up'!$F$12)</f>
        <v>0</v>
      </c>
      <c r="G89" s="295"/>
      <c r="H89" s="295">
        <f ca="1">SUMIFS(DataDump!$M$27:$M$542,DataDump!$I$27:$I$542,"&lt;="&amp;Report!$AP$67,DataDump!$J$27:$J$542,"&gt;="&amp;Report!AR$59,DataDump!$J$27:$J$542,"&lt;="&amp;Report!AR$60)/(1+'Set-Up'!$F$12)</f>
        <v>0</v>
      </c>
      <c r="I89" s="295"/>
      <c r="J89" s="295">
        <f ca="1">SUMIFS(DataDump!$M$27:$M$542,DataDump!$I$27:$I$542,"&lt;="&amp;Report!$AP$67,DataDump!$J$27:$J$542,"&gt;="&amp;Report!AT$59,DataDump!$J$27:$J$542,"&lt;="&amp;Report!AT$60)/(1+'Set-Up'!$F$12)</f>
        <v>0</v>
      </c>
      <c r="K89" s="295"/>
      <c r="L89" s="295">
        <f ca="1">SUMIFS(DataDump!$M$27:$M$542,DataDump!$I$27:$I$542,"&lt;="&amp;Report!$AP$67,DataDump!$J$27:$J$542,"&gt;="&amp;Report!AV$59,DataDump!$J$27:$J$542,"&lt;="&amp;Report!AV$60)/(1+'Set-Up'!$F$12)</f>
        <v>0</v>
      </c>
      <c r="M89" s="295"/>
      <c r="N89" s="295">
        <f ca="1">SUMIFS(DataDump!$M$27:$M$542,DataDump!$I$27:$I$542,"&lt;="&amp;Report!$AP$67,DataDump!$J$27:$J$542,"&gt;="&amp;Report!AX$59,DataDump!$J$27:$J$542,"&lt;="&amp;Report!AX$60)/(1+'Set-Up'!$F$12)</f>
        <v>0</v>
      </c>
      <c r="O89" s="295"/>
      <c r="P89" s="295">
        <f ca="1">SUMIFS(DataDump!$M$27:$M$542,DataDump!$I$27:$I$542,"&lt;="&amp;Report!$AP$67,DataDump!$J$27:$J$542,"&gt;="&amp;Report!AZ$59,DataDump!$J$27:$J$542,"&lt;="&amp;Report!AZ$60)/(1+'Set-Up'!$F$12)</f>
        <v>0</v>
      </c>
      <c r="Q89" s="295"/>
      <c r="R89" s="295">
        <f ca="1">SUMIFS(DataDump!$M$27:$M$542,DataDump!$I$27:$I$542,"&lt;="&amp;Report!$AP$67,DataDump!$J$27:$J$542,"&gt;="&amp;Report!BB$59,DataDump!$J$27:$J$542,"&lt;="&amp;Report!BB$60)/(1+'Set-Up'!$F$12)</f>
        <v>0</v>
      </c>
      <c r="S89" s="295"/>
      <c r="T89" s="295">
        <f ca="1">SUMIFS(DataDump!$M$27:$M$542,DataDump!$I$27:$I$542,"&lt;="&amp;Report!$AP$67,DataDump!$J$27:$J$542,"&gt;="&amp;Report!BD$59,DataDump!$J$27:$J$542,"&lt;="&amp;Report!BD$60)/(1+'Set-Up'!$F$12)</f>
        <v>0</v>
      </c>
      <c r="U89" s="295"/>
      <c r="V89" s="295">
        <f ca="1">SUMIFS(DataDump!$M$27:$M$542,DataDump!$I$27:$I$542,"&lt;="&amp;Report!$AP$67,DataDump!$J$27:$J$542,"&gt;="&amp;Report!BF$59,DataDump!$J$27:$J$542,"&lt;="&amp;Report!BF$60)/(1+'Set-Up'!$F$12)</f>
        <v>0</v>
      </c>
      <c r="W89" s="295"/>
      <c r="X89" s="295">
        <f ca="1">SUMIFS(DataDump!$M$27:$M$542,DataDump!$I$27:$I$542,"&lt;="&amp;Report!$AP$67,DataDump!$J$27:$J$542,"&gt;="&amp;Report!BH$59,DataDump!$J$27:$J$542,"&lt;="&amp;Report!BH$60)/(1+'Set-Up'!$F$12)</f>
        <v>0</v>
      </c>
      <c r="Y89" s="295"/>
      <c r="Z89" s="295">
        <f ca="1">SUMIFS(DataDump!$M$27:$M$542,DataDump!$I$27:$I$542,"&lt;="&amp;Report!$AP$67,DataDump!$J$27:$J$542,"&gt;="&amp;Report!BJ$59,DataDump!$J$27:$J$542,"&lt;="&amp;Report!BJ$60)/(1+'Set-Up'!$F$12)</f>
        <v>0</v>
      </c>
      <c r="AA89" s="295"/>
      <c r="AB89" s="295">
        <f ca="1">SUMIFS(DataDump!$M$27:$M$542,DataDump!$I$27:$I$542,"&lt;="&amp;Report!$AP$67,DataDump!$J$27:$J$542,"&gt;="&amp;Report!BL$59,DataDump!$J$27:$J$542,"&lt;="&amp;Report!BL$60)/(1+'Set-Up'!$F$12)</f>
        <v>0</v>
      </c>
      <c r="AC89" s="295"/>
      <c r="AD89" s="315">
        <f t="shared" ca="1" si="260"/>
        <v>0</v>
      </c>
      <c r="AE89" s="315"/>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row>
    <row r="90" spans="1:67" ht="11" customHeight="1" thickBot="1">
      <c r="A90" s="18"/>
      <c r="B90" s="297"/>
      <c r="C90" s="282" t="str">
        <f t="shared" si="259"/>
        <v>Other</v>
      </c>
      <c r="D90" s="282"/>
      <c r="E90" s="282"/>
      <c r="F90" s="319">
        <f ca="1">SUMIFS(DataDump!$N$27:$N$542,DataDump!$I$27:$I$542,"&lt;="&amp;Report!$AP$67,DataDump!$J$27:$J$542,"&gt;="&amp;Report!AP$59,DataDump!$J$27:$J$542,"&lt;="&amp;Report!AP$60)/(1+'Set-Up'!$F$12)</f>
        <v>0</v>
      </c>
      <c r="G90" s="319"/>
      <c r="H90" s="319">
        <f ca="1">SUMIFS(DataDump!$N$27:$N$542,DataDump!$I$27:$I$542,"&lt;="&amp;Report!$AP$67,DataDump!$J$27:$J$542,"&gt;="&amp;Report!AR$59,DataDump!$J$27:$J$542,"&lt;="&amp;Report!AR$60)/(1+'Set-Up'!$F$12)</f>
        <v>0</v>
      </c>
      <c r="I90" s="319"/>
      <c r="J90" s="319">
        <f ca="1">SUMIFS(DataDump!$N$27:$N$542,DataDump!$I$27:$I$542,"&lt;="&amp;Report!$AP$67,DataDump!$J$27:$J$542,"&gt;="&amp;Report!AT$59,DataDump!$J$27:$J$542,"&lt;="&amp;Report!AT$60)/(1+'Set-Up'!$F$12)</f>
        <v>0</v>
      </c>
      <c r="K90" s="319"/>
      <c r="L90" s="319">
        <f ca="1">SUMIFS(DataDump!$N$27:$N$542,DataDump!$I$27:$I$542,"&lt;="&amp;Report!$AP$67,DataDump!$J$27:$J$542,"&gt;="&amp;Report!AV$59,DataDump!$J$27:$J$542,"&lt;="&amp;Report!AV$60)/(1+'Set-Up'!$F$12)</f>
        <v>0</v>
      </c>
      <c r="M90" s="319"/>
      <c r="N90" s="319">
        <f ca="1">SUMIFS(DataDump!$N$27:$N$542,DataDump!$I$27:$I$542,"&lt;="&amp;Report!$AP$67,DataDump!$J$27:$J$542,"&gt;="&amp;Report!AX$59,DataDump!$J$27:$J$542,"&lt;="&amp;Report!AX$60)/(1+'Set-Up'!$F$12)</f>
        <v>0</v>
      </c>
      <c r="O90" s="319"/>
      <c r="P90" s="319">
        <f ca="1">SUMIFS(DataDump!$N$27:$N$542,DataDump!$I$27:$I$542,"&lt;="&amp;Report!$AP$67,DataDump!$J$27:$J$542,"&gt;="&amp;Report!AZ$59,DataDump!$J$27:$J$542,"&lt;="&amp;Report!AZ$60)/(1+'Set-Up'!$F$12)</f>
        <v>0</v>
      </c>
      <c r="Q90" s="319"/>
      <c r="R90" s="319">
        <f ca="1">SUMIFS(DataDump!$N$27:$N$542,DataDump!$I$27:$I$542,"&lt;="&amp;Report!$AP$67,DataDump!$J$27:$J$542,"&gt;="&amp;Report!BB$59,DataDump!$J$27:$J$542,"&lt;="&amp;Report!BB$60)/(1+'Set-Up'!$F$12)</f>
        <v>0</v>
      </c>
      <c r="S90" s="319"/>
      <c r="T90" s="319">
        <f ca="1">SUMIFS(DataDump!$N$27:$N$542,DataDump!$I$27:$I$542,"&lt;="&amp;Report!$AP$67,DataDump!$J$27:$J$542,"&gt;="&amp;Report!BD$59,DataDump!$J$27:$J$542,"&lt;="&amp;Report!BD$60)/(1+'Set-Up'!$F$12)</f>
        <v>0</v>
      </c>
      <c r="U90" s="319"/>
      <c r="V90" s="319">
        <f ca="1">SUMIFS(DataDump!$N$27:$N$542,DataDump!$I$27:$I$542,"&lt;="&amp;Report!$AP$67,DataDump!$J$27:$J$542,"&gt;="&amp;Report!BF$59,DataDump!$J$27:$J$542,"&lt;="&amp;Report!BF$60)/(1+'Set-Up'!$F$12)</f>
        <v>0</v>
      </c>
      <c r="W90" s="319"/>
      <c r="X90" s="319">
        <f ca="1">SUMIFS(DataDump!$N$27:$N$542,DataDump!$I$27:$I$542,"&lt;="&amp;Report!$AP$67,DataDump!$J$27:$J$542,"&gt;="&amp;Report!BH$59,DataDump!$J$27:$J$542,"&lt;="&amp;Report!BH$60)/(1+'Set-Up'!$F$12)</f>
        <v>0</v>
      </c>
      <c r="Y90" s="319"/>
      <c r="Z90" s="319">
        <f ca="1">SUMIFS(DataDump!$N$27:$N$542,DataDump!$I$27:$I$542,"&lt;="&amp;Report!$AP$67,DataDump!$J$27:$J$542,"&gt;="&amp;Report!BJ$59,DataDump!$J$27:$J$542,"&lt;="&amp;Report!BJ$60)/(1+'Set-Up'!$F$12)</f>
        <v>0</v>
      </c>
      <c r="AA90" s="319"/>
      <c r="AB90" s="319">
        <f ca="1">SUMIFS(DataDump!$N$27:$N$542,DataDump!$I$27:$I$542,"&lt;="&amp;Report!$AP$67,DataDump!$J$27:$J$542,"&gt;="&amp;Report!BL$59,DataDump!$J$27:$J$542,"&lt;="&amp;Report!BL$60)/(1+'Set-Up'!$F$12)</f>
        <v>0</v>
      </c>
      <c r="AC90" s="319"/>
      <c r="AD90" s="321">
        <f t="shared" ca="1" si="260"/>
        <v>0</v>
      </c>
      <c r="AE90" s="321"/>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row>
    <row r="91" spans="1:67" ht="11" customHeight="1">
      <c r="A91" s="18"/>
      <c r="B91" s="297"/>
      <c r="C91" s="281" t="str">
        <f t="shared" si="259"/>
        <v>Total</v>
      </c>
      <c r="D91" s="281"/>
      <c r="E91" s="281"/>
      <c r="F91" s="315">
        <f ca="1">SUM(F88:G90)</f>
        <v>0</v>
      </c>
      <c r="G91" s="315"/>
      <c r="H91" s="315">
        <f ca="1">SUM(H88:I90)</f>
        <v>0</v>
      </c>
      <c r="I91" s="315"/>
      <c r="J91" s="315">
        <f ca="1">SUM(J88:K90)</f>
        <v>0</v>
      </c>
      <c r="K91" s="315"/>
      <c r="L91" s="315">
        <f ca="1">SUM(L88:M90)</f>
        <v>0</v>
      </c>
      <c r="M91" s="315"/>
      <c r="N91" s="315">
        <f ca="1">SUM(N88:O90)</f>
        <v>0</v>
      </c>
      <c r="O91" s="315"/>
      <c r="P91" s="315">
        <f ca="1">SUM(P88:Q90)</f>
        <v>0</v>
      </c>
      <c r="Q91" s="315"/>
      <c r="R91" s="315">
        <f ca="1">SUM(R88:S90)</f>
        <v>0</v>
      </c>
      <c r="S91" s="315"/>
      <c r="T91" s="315">
        <f ca="1">SUM(T88:U90)</f>
        <v>0</v>
      </c>
      <c r="U91" s="315"/>
      <c r="V91" s="315">
        <f ca="1">SUM(V88:W90)</f>
        <v>0</v>
      </c>
      <c r="W91" s="315"/>
      <c r="X91" s="315">
        <f ca="1">SUM(X88:Y90)</f>
        <v>0</v>
      </c>
      <c r="Y91" s="315"/>
      <c r="Z91" s="315">
        <f ca="1">SUM(Z88:AA90)</f>
        <v>0</v>
      </c>
      <c r="AA91" s="315"/>
      <c r="AB91" s="315">
        <f ca="1">SUM(AB88:AC90)</f>
        <v>0</v>
      </c>
      <c r="AC91" s="315"/>
      <c r="AD91" s="315">
        <f t="shared" ca="1" si="260"/>
        <v>0</v>
      </c>
      <c r="AE91" s="315"/>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row>
    <row r="92" spans="1:67" ht="11" customHeight="1">
      <c r="A92" s="18"/>
      <c r="B92" s="84"/>
      <c r="C92" s="84"/>
      <c r="D92" s="84"/>
      <c r="E92" s="8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row>
    <row r="93" spans="1:67" ht="11" customHeight="1">
      <c r="A93" s="18"/>
      <c r="B93" s="287" t="str">
        <f>B72</f>
        <v>% to Green Fee prior yr</v>
      </c>
      <c r="C93" s="282"/>
      <c r="D93" s="282"/>
      <c r="E93" s="282"/>
      <c r="F93" s="320" t="str">
        <f ca="1">IF(F88=0,"--",(F81/F88))</f>
        <v>--</v>
      </c>
      <c r="G93" s="320"/>
      <c r="H93" s="320" t="str">
        <f t="shared" ref="H93" ca="1" si="261">IF(H88=0,"--",(H81/H88))</f>
        <v>--</v>
      </c>
      <c r="I93" s="320"/>
      <c r="J93" s="320" t="str">
        <f t="shared" ref="J93" ca="1" si="262">IF(J88=0,"--",(J81/J88))</f>
        <v>--</v>
      </c>
      <c r="K93" s="320"/>
      <c r="L93" s="320" t="str">
        <f t="shared" ref="L93" ca="1" si="263">IF(L88=0,"--",(L81/L88))</f>
        <v>--</v>
      </c>
      <c r="M93" s="320"/>
      <c r="N93" s="320" t="str">
        <f t="shared" ref="N93" ca="1" si="264">IF(N88=0,"--",(N81/N88))</f>
        <v>--</v>
      </c>
      <c r="O93" s="320"/>
      <c r="P93" s="320" t="str">
        <f t="shared" ref="P93" ca="1" si="265">IF(P88=0,"--",(P81/P88))</f>
        <v>--</v>
      </c>
      <c r="Q93" s="320"/>
      <c r="R93" s="320" t="str">
        <f t="shared" ref="R93" ca="1" si="266">IF(R88=0,"--",(R81/R88))</f>
        <v>--</v>
      </c>
      <c r="S93" s="320"/>
      <c r="T93" s="320" t="str">
        <f t="shared" ref="T93" ca="1" si="267">IF(T88=0,"--",(T81/T88))</f>
        <v>--</v>
      </c>
      <c r="U93" s="320"/>
      <c r="V93" s="320" t="str">
        <f t="shared" ref="V93:AD94" ca="1" si="268">IF(V88=0,"--",(V81/V88))</f>
        <v>--</v>
      </c>
      <c r="W93" s="320"/>
      <c r="X93" s="320" t="str">
        <f t="shared" ref="X93" ca="1" si="269">IF(X88=0,"--",(X81/X88))</f>
        <v>--</v>
      </c>
      <c r="Y93" s="320"/>
      <c r="Z93" s="320" t="str">
        <f t="shared" ref="Z93" ca="1" si="270">IF(Z88=0,"--",(Z81/Z88))</f>
        <v>--</v>
      </c>
      <c r="AA93" s="320"/>
      <c r="AB93" s="320" t="str">
        <f t="shared" ref="AB93" ca="1" si="271">IF(AB88=0,"--",(AB81/AB88))</f>
        <v>--</v>
      </c>
      <c r="AC93" s="320"/>
      <c r="AD93" s="320" t="str">
        <f t="shared" ref="AD93" ca="1" si="272">IF(AD88=0,"--",(AD81/AD88))</f>
        <v>--</v>
      </c>
      <c r="AE93" s="320"/>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row>
    <row r="94" spans="1:67" ht="11" customHeight="1">
      <c r="A94" s="18"/>
      <c r="B94" s="287" t="str">
        <f t="shared" ref="B94:B96" si="273">B73</f>
        <v>% to Catering prior yr</v>
      </c>
      <c r="C94" s="282"/>
      <c r="D94" s="282"/>
      <c r="E94" s="282"/>
      <c r="F94" s="320" t="str">
        <f t="shared" ref="F94:T96" ca="1" si="274">IF(F89=0,"--",(F82/F89))</f>
        <v>--</v>
      </c>
      <c r="G94" s="320"/>
      <c r="H94" s="320" t="str">
        <f t="shared" ca="1" si="274"/>
        <v>--</v>
      </c>
      <c r="I94" s="320"/>
      <c r="J94" s="320" t="str">
        <f t="shared" ca="1" si="274"/>
        <v>--</v>
      </c>
      <c r="K94" s="320"/>
      <c r="L94" s="320" t="str">
        <f t="shared" ca="1" si="274"/>
        <v>--</v>
      </c>
      <c r="M94" s="320"/>
      <c r="N94" s="320" t="str">
        <f t="shared" ca="1" si="274"/>
        <v>--</v>
      </c>
      <c r="O94" s="320"/>
      <c r="P94" s="320" t="str">
        <f t="shared" ca="1" si="274"/>
        <v>--</v>
      </c>
      <c r="Q94" s="320"/>
      <c r="R94" s="320" t="str">
        <f t="shared" ca="1" si="274"/>
        <v>--</v>
      </c>
      <c r="S94" s="320"/>
      <c r="T94" s="320" t="str">
        <f t="shared" ca="1" si="274"/>
        <v>--</v>
      </c>
      <c r="U94" s="320"/>
      <c r="V94" s="320" t="str">
        <f t="shared" ca="1" si="268"/>
        <v>--</v>
      </c>
      <c r="W94" s="320"/>
      <c r="X94" s="320" t="str">
        <f t="shared" ca="1" si="268"/>
        <v>--</v>
      </c>
      <c r="Y94" s="320"/>
      <c r="Z94" s="320" t="str">
        <f t="shared" ca="1" si="268"/>
        <v>--</v>
      </c>
      <c r="AA94" s="320"/>
      <c r="AB94" s="320" t="str">
        <f t="shared" ca="1" si="268"/>
        <v>--</v>
      </c>
      <c r="AC94" s="320"/>
      <c r="AD94" s="320" t="str">
        <f t="shared" ca="1" si="268"/>
        <v>--</v>
      </c>
      <c r="AE94" s="320"/>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row>
    <row r="95" spans="1:67" ht="11" customHeight="1" thickBot="1">
      <c r="A95" s="18"/>
      <c r="B95" s="287" t="str">
        <f t="shared" si="273"/>
        <v>% to Other prior yr</v>
      </c>
      <c r="C95" s="282"/>
      <c r="D95" s="282"/>
      <c r="E95" s="282"/>
      <c r="F95" s="317" t="str">
        <f t="shared" ca="1" si="274"/>
        <v>--</v>
      </c>
      <c r="G95" s="317"/>
      <c r="H95" s="317" t="str">
        <f t="shared" ref="H95:AD96" ca="1" si="275">IF(H90=0,"--",(H83/H90))</f>
        <v>--</v>
      </c>
      <c r="I95" s="317"/>
      <c r="J95" s="317" t="str">
        <f t="shared" ca="1" si="275"/>
        <v>--</v>
      </c>
      <c r="K95" s="317"/>
      <c r="L95" s="317" t="str">
        <f t="shared" ca="1" si="275"/>
        <v>--</v>
      </c>
      <c r="M95" s="317"/>
      <c r="N95" s="317" t="str">
        <f t="shared" ca="1" si="275"/>
        <v>--</v>
      </c>
      <c r="O95" s="317"/>
      <c r="P95" s="317" t="str">
        <f t="shared" ca="1" si="275"/>
        <v>--</v>
      </c>
      <c r="Q95" s="317"/>
      <c r="R95" s="317" t="str">
        <f t="shared" ca="1" si="275"/>
        <v>--</v>
      </c>
      <c r="S95" s="317"/>
      <c r="T95" s="317" t="str">
        <f t="shared" ca="1" si="275"/>
        <v>--</v>
      </c>
      <c r="U95" s="317"/>
      <c r="V95" s="317" t="str">
        <f t="shared" ca="1" si="275"/>
        <v>--</v>
      </c>
      <c r="W95" s="317"/>
      <c r="X95" s="317" t="str">
        <f t="shared" ca="1" si="275"/>
        <v>--</v>
      </c>
      <c r="Y95" s="317"/>
      <c r="Z95" s="317" t="str">
        <f t="shared" ca="1" si="275"/>
        <v>--</v>
      </c>
      <c r="AA95" s="317"/>
      <c r="AB95" s="317" t="str">
        <f t="shared" ca="1" si="275"/>
        <v>--</v>
      </c>
      <c r="AC95" s="317"/>
      <c r="AD95" s="317" t="str">
        <f t="shared" ca="1" si="275"/>
        <v>--</v>
      </c>
      <c r="AE95" s="317"/>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row>
    <row r="96" spans="1:67" ht="11" customHeight="1">
      <c r="A96" s="18"/>
      <c r="B96" s="291" t="str">
        <f t="shared" si="273"/>
        <v>% to Total prior yr</v>
      </c>
      <c r="C96" s="292"/>
      <c r="D96" s="292"/>
      <c r="E96" s="292"/>
      <c r="F96" s="318" t="str">
        <f t="shared" ca="1" si="274"/>
        <v>--</v>
      </c>
      <c r="G96" s="318"/>
      <c r="H96" s="318" t="str">
        <f t="shared" ca="1" si="275"/>
        <v>--</v>
      </c>
      <c r="I96" s="318"/>
      <c r="J96" s="318" t="str">
        <f t="shared" ca="1" si="275"/>
        <v>--</v>
      </c>
      <c r="K96" s="318"/>
      <c r="L96" s="318" t="str">
        <f t="shared" ca="1" si="275"/>
        <v>--</v>
      </c>
      <c r="M96" s="318"/>
      <c r="N96" s="318" t="str">
        <f t="shared" ca="1" si="275"/>
        <v>--</v>
      </c>
      <c r="O96" s="318"/>
      <c r="P96" s="318" t="str">
        <f t="shared" ca="1" si="275"/>
        <v>--</v>
      </c>
      <c r="Q96" s="318"/>
      <c r="R96" s="318" t="str">
        <f t="shared" ca="1" si="275"/>
        <v>--</v>
      </c>
      <c r="S96" s="318"/>
      <c r="T96" s="318" t="str">
        <f t="shared" ca="1" si="275"/>
        <v>--</v>
      </c>
      <c r="U96" s="318"/>
      <c r="V96" s="318" t="str">
        <f t="shared" ca="1" si="275"/>
        <v>--</v>
      </c>
      <c r="W96" s="318"/>
      <c r="X96" s="318" t="str">
        <f t="shared" ca="1" si="275"/>
        <v>--</v>
      </c>
      <c r="Y96" s="318"/>
      <c r="Z96" s="318" t="str">
        <f t="shared" ca="1" si="275"/>
        <v>--</v>
      </c>
      <c r="AA96" s="318"/>
      <c r="AB96" s="318" t="str">
        <f t="shared" ca="1" si="275"/>
        <v>--</v>
      </c>
      <c r="AC96" s="318"/>
      <c r="AD96" s="318" t="str">
        <f t="shared" ca="1" si="275"/>
        <v>--</v>
      </c>
      <c r="AE96" s="318"/>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row>
    <row r="97" spans="1:67" ht="4" customHeight="1">
      <c r="A97" s="18"/>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8"/>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row>
    <row r="98" spans="1:67" ht="11" customHeight="1">
      <c r="A98" s="18"/>
      <c r="B98" s="293" t="s">
        <v>80</v>
      </c>
      <c r="C98" s="293"/>
      <c r="D98" s="293"/>
      <c r="E98" s="293"/>
      <c r="F98" s="293"/>
      <c r="G98" s="293"/>
      <c r="H98" s="293"/>
      <c r="I98" s="293"/>
      <c r="J98" s="293"/>
      <c r="K98" s="293"/>
      <c r="L98" s="293"/>
      <c r="M98" s="293"/>
      <c r="N98" s="293"/>
      <c r="O98" s="293"/>
      <c r="P98" s="293"/>
      <c r="Q98" s="293"/>
      <c r="R98" s="293"/>
      <c r="S98" s="293"/>
      <c r="T98" s="293"/>
      <c r="U98" s="293"/>
      <c r="V98" s="293"/>
      <c r="W98" s="293"/>
      <c r="X98" s="293"/>
      <c r="Y98" s="293"/>
      <c r="Z98" s="293"/>
      <c r="AA98" s="293"/>
      <c r="AB98" s="293"/>
      <c r="AC98" s="293"/>
      <c r="AD98" s="293"/>
      <c r="AE98" s="293"/>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row>
    <row r="99" spans="1:67" ht="11" customHeight="1">
      <c r="A99" s="18"/>
      <c r="B99" s="84"/>
      <c r="C99" s="84"/>
      <c r="D99" s="84"/>
      <c r="E99" s="84"/>
      <c r="F99" s="294" t="s">
        <v>135</v>
      </c>
      <c r="G99" s="294"/>
      <c r="H99" s="294" t="s">
        <v>19</v>
      </c>
      <c r="I99" s="294"/>
      <c r="J99" s="294" t="s">
        <v>20</v>
      </c>
      <c r="K99" s="294"/>
      <c r="L99" s="294" t="s">
        <v>81</v>
      </c>
      <c r="M99" s="294"/>
      <c r="N99" s="294" t="s">
        <v>108</v>
      </c>
      <c r="O99" s="294"/>
      <c r="P99" s="294" t="s">
        <v>109</v>
      </c>
      <c r="Q99" s="294"/>
      <c r="R99" s="294" t="s">
        <v>110</v>
      </c>
      <c r="S99" s="294"/>
      <c r="T99" s="294" t="s">
        <v>111</v>
      </c>
      <c r="U99" s="294"/>
      <c r="V99" s="294" t="s">
        <v>112</v>
      </c>
      <c r="W99" s="294"/>
      <c r="X99" s="294" t="s">
        <v>113</v>
      </c>
      <c r="Y99" s="294"/>
      <c r="Z99" s="294" t="s">
        <v>114</v>
      </c>
      <c r="AA99" s="294"/>
      <c r="AB99" s="294" t="s">
        <v>115</v>
      </c>
      <c r="AC99" s="294"/>
      <c r="AD99" s="294" t="s">
        <v>116</v>
      </c>
      <c r="AE99" s="294"/>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row>
    <row r="100" spans="1:67" ht="11" customHeight="1">
      <c r="A100" s="18"/>
      <c r="B100" s="296" t="s">
        <v>21</v>
      </c>
      <c r="C100" s="282" t="s">
        <v>22</v>
      </c>
      <c r="D100" s="282"/>
      <c r="E100" s="282"/>
      <c r="F100" s="294">
        <f>(COUNTIFS(DataDump!$B$27:$B$542,"&gt;"&amp;DataDump!$R$25,DataDump!$B$27:$B$542,"&lt;"&amp;Report!AP$56))-(COUNTIFS(DataDump!$R$27:$R$542,"Pipeline",DataDump!$B$27:$B$542,"&gt;"&amp;DataDump!$R$25,DataDump!$B$27:$B$542,"&lt;"&amp;Report!AP$56))</f>
        <v>0</v>
      </c>
      <c r="G100" s="294"/>
      <c r="H100" s="294">
        <f>(COUNTIFS(DataDump!$B$27:$B$542,"&gt;="&amp;Report!AP$56,DataDump!$B$27:$B$542,"&lt;="&amp;Report!AP$57))-(COUNTIFS(DataDump!$R$27:$R$542,"Pipeline",DataDump!$B$27:$B$542,"&gt;="&amp;Report!AP$56,DataDump!$B$27:$B$542,"&lt;="&amp;Report!AP$57))</f>
        <v>0</v>
      </c>
      <c r="I100" s="294"/>
      <c r="J100" s="294">
        <f>(COUNTIFS(DataDump!$B$27:$B$542,"&gt;="&amp;Report!AR$56,DataDump!$B$27:$B$542,"&lt;="&amp;Report!AR$57))-(COUNTIFS(DataDump!$R$27:$R$542,"Pipeline",DataDump!$B$27:$B$542,"&gt;="&amp;Report!AR$56,DataDump!$B$27:$B$542,"&lt;="&amp;Report!AR$57))</f>
        <v>0</v>
      </c>
      <c r="K100" s="294"/>
      <c r="L100" s="294">
        <f>(COUNTIFS(DataDump!$B$27:$B$542,"&gt;="&amp;Report!AT$56,DataDump!$B$27:$B$542,"&lt;="&amp;Report!AT$57))-(COUNTIFS(DataDump!$R$27:$R$542,"Pipeline",DataDump!$B$27:$B$542,"&gt;="&amp;Report!AT$56,DataDump!$B$27:$B$542,"&lt;="&amp;Report!AT$57))</f>
        <v>0</v>
      </c>
      <c r="M100" s="294"/>
      <c r="N100" s="294">
        <f>(COUNTIFS(DataDump!$B$27:$B$542,"&gt;="&amp;Report!AV$56,DataDump!$B$27:$B$542,"&lt;="&amp;Report!AV$57))-(COUNTIFS(DataDump!$R$27:$R$542,"Pipeline",DataDump!$B$27:$B$542,"&gt;="&amp;Report!AV$56,DataDump!$B$27:$B$542,"&lt;="&amp;Report!AV$57))</f>
        <v>0</v>
      </c>
      <c r="O100" s="294"/>
      <c r="P100" s="294">
        <f>(COUNTIFS(DataDump!$B$27:$B$542,"&gt;="&amp;Report!AX$56,DataDump!$B$27:$B$542,"&lt;="&amp;Report!AX$57))-(COUNTIFS(DataDump!$R$27:$R$542,"Pipeline",DataDump!$B$27:$B$542,"&gt;="&amp;Report!AX$56,DataDump!$B$27:$B$542,"&lt;="&amp;Report!AX$57))</f>
        <v>0</v>
      </c>
      <c r="Q100" s="294"/>
      <c r="R100" s="294">
        <f>(COUNTIFS(DataDump!$B$27:$B$542,"&gt;="&amp;Report!AZ$56,DataDump!$B$27:$B$542,"&lt;="&amp;Report!AZ$57))-(COUNTIFS(DataDump!$R$27:$R$542,"Pipeline",DataDump!$B$27:$B$542,"&gt;="&amp;Report!AZ$56,DataDump!$B$27:$B$542,"&lt;="&amp;Report!AZ$57))</f>
        <v>0</v>
      </c>
      <c r="S100" s="294"/>
      <c r="T100" s="294">
        <f>(COUNTIFS(DataDump!$B$27:$B$542,"&gt;="&amp;Report!BB$56,DataDump!$B$27:$B$542,"&lt;="&amp;Report!BB$57))-(COUNTIFS(DataDump!$R$27:$R$542,"Pipeline",DataDump!$B$27:$B$542,"&gt;="&amp;Report!BB$56,DataDump!$B$27:$B$542,"&lt;="&amp;Report!BB$57))</f>
        <v>0</v>
      </c>
      <c r="U100" s="294"/>
      <c r="V100" s="294">
        <f>(COUNTIFS(DataDump!$B$27:$B$542,"&gt;="&amp;Report!BD$56,DataDump!$B$27:$B$542,"&lt;="&amp;Report!BD$57))-(COUNTIFS(DataDump!$R$27:$R$542,"Pipeline",DataDump!$B$27:$B$542,"&gt;="&amp;Report!BD$56,DataDump!$B$27:$B$542,"&lt;="&amp;Report!BD$57))</f>
        <v>0</v>
      </c>
      <c r="W100" s="294"/>
      <c r="X100" s="294">
        <f>(COUNTIFS(DataDump!$B$27:$B$542,"&gt;="&amp;Report!BF$56,DataDump!$B$27:$B$542,"&lt;="&amp;Report!BF$57))-(COUNTIFS(DataDump!$R$27:$R$542,"Pipeline",DataDump!$B$27:$B$542,"&gt;="&amp;Report!BF$56,DataDump!$B$27:$B$542,"&lt;="&amp;Report!BF$57))</f>
        <v>0</v>
      </c>
      <c r="Y100" s="294"/>
      <c r="Z100" s="294">
        <f>(COUNTIFS(DataDump!$B$27:$B$542,"&gt;="&amp;Report!BH$56,DataDump!$B$27:$B$542,"&lt;="&amp;Report!BH$57))-(COUNTIFS(DataDump!$R$27:$R$542,"Pipeline",DataDump!$B$27:$B$542,"&gt;="&amp;Report!BH$56,DataDump!$B$27:$B$542,"&lt;="&amp;Report!BH$57))</f>
        <v>0</v>
      </c>
      <c r="AA100" s="294"/>
      <c r="AB100" s="294">
        <f>(COUNTIFS(DataDump!$B$27:$B$542,"&gt;="&amp;Report!BJ$56,DataDump!$B$27:$B$542,"&lt;="&amp;Report!BJ$57))-(COUNTIFS(DataDump!$R$27:$R$542,"Pipeline",DataDump!$B$27:$B$542,"&gt;="&amp;Report!BJ$56,DataDump!$B$27:$B$542,"&lt;="&amp;Report!BJ$57))</f>
        <v>0</v>
      </c>
      <c r="AC100" s="294"/>
      <c r="AD100" s="294">
        <f>(COUNTIFS(DataDump!$B$27:$B$542,"&gt;="&amp;Report!BL$56,DataDump!$B$27:$B$542,"&lt;="&amp;Report!BL$57))-(COUNTIFS(DataDump!$R$27:$R$542,"Pipeline",DataDump!$B$27:$B$542,"&gt;="&amp;Report!BL$56,DataDump!$B$27:$B$542,"&lt;="&amp;Report!BL$57))</f>
        <v>516</v>
      </c>
      <c r="AE100" s="294"/>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row>
    <row r="101" spans="1:67" ht="11" customHeight="1">
      <c r="A101" s="18"/>
      <c r="B101" s="296"/>
      <c r="C101" s="282" t="s">
        <v>23</v>
      </c>
      <c r="D101" s="282"/>
      <c r="E101" s="282"/>
      <c r="F101" s="294">
        <f>(SUMIFS(DataDump!$D$27:$D$542,DataDump!$B$27:$B$542,"&gt;"&amp;DataDump!$R$25,DataDump!$B$27:$B$542,"&lt;"&amp;Report!AP$56))-(SUMIFS(DataDump!$D$27:$D$542,DataDump!$R$27:$R$542,"Pipeline",DataDump!$B$27:$B$542,"&gt;"&amp;DataDump!$R$25,DataDump!$B$27:$B$542,"&lt;"&amp;Report!AP$56))</f>
        <v>0</v>
      </c>
      <c r="G101" s="294"/>
      <c r="H101" s="294">
        <f>(SUMIFS(DataDump!$D$27:$D$542,DataDump!$B$27:$B$542,"&gt;="&amp;Report!AP$56,DataDump!$B$27:$B$542,"&lt;="&amp;Report!AP$57))-(SUMIFS(DataDump!$D$27:$D$542,DataDump!$R$27:$R$542,"Pipeline",DataDump!$B$27:$B$542,"&gt;="&amp;Report!AP$56,DataDump!$B$27:$B$542,"&lt;="&amp;Report!AP$57))</f>
        <v>0</v>
      </c>
      <c r="I101" s="294"/>
      <c r="J101" s="294">
        <f>(SUMIFS(DataDump!$D$27:$D$542,DataDump!$B$27:$B$542,"&gt;="&amp;Report!AR$56,DataDump!$B$27:$B$542,"&lt;="&amp;Report!AR$57))-(SUMIFS(DataDump!$D$27:$D$542,DataDump!$R$27:$R$542,"Pipeline",DataDump!$B$27:$B$542,"&gt;="&amp;Report!AR$56,DataDump!$B$27:$B$542,"&lt;="&amp;Report!AR$57))</f>
        <v>0</v>
      </c>
      <c r="K101" s="294"/>
      <c r="L101" s="294">
        <f>(SUMIFS(DataDump!$D$27:$D$542,DataDump!$B$27:$B$542,"&gt;="&amp;Report!AT$56,DataDump!$B$27:$B$542,"&lt;="&amp;Report!AT$57))-(SUMIFS(DataDump!$D$27:$D$542,DataDump!$R$27:$R$542,"Pipeline",DataDump!$B$27:$B$542,"&gt;="&amp;Report!AT$56,DataDump!$B$27:$B$542,"&lt;="&amp;Report!AT$57))</f>
        <v>0</v>
      </c>
      <c r="M101" s="294"/>
      <c r="N101" s="294">
        <f>(SUMIFS(DataDump!$D$27:$D$542,DataDump!$B$27:$B$542,"&gt;="&amp;Report!AV$56,DataDump!$B$27:$B$542,"&lt;="&amp;Report!AV$57))-(SUMIFS(DataDump!$D$27:$D$542,DataDump!$R$27:$R$542,"Pipeline",DataDump!$B$27:$B$542,"&gt;="&amp;Report!AV$56,DataDump!$B$27:$B$542,"&lt;="&amp;Report!AV$57))</f>
        <v>0</v>
      </c>
      <c r="O101" s="294"/>
      <c r="P101" s="294">
        <f>(SUMIFS(DataDump!$D$27:$D$542,DataDump!$B$27:$B$542,"&gt;="&amp;Report!AX$56,DataDump!$B$27:$B$542,"&lt;="&amp;Report!AX$57))-(SUMIFS(DataDump!$D$27:$D$542,DataDump!$R$27:$R$542,"Pipeline",DataDump!$B$27:$B$542,"&gt;="&amp;Report!AX$56,DataDump!$B$27:$B$542,"&lt;="&amp;Report!AX$57))</f>
        <v>0</v>
      </c>
      <c r="Q101" s="294"/>
      <c r="R101" s="294">
        <f>(SUMIFS(DataDump!$D$27:$D$542,DataDump!$B$27:$B$542,"&gt;="&amp;Report!AZ$56,DataDump!$B$27:$B$542,"&lt;="&amp;Report!AZ$57))-(SUMIFS(DataDump!$D$27:$D$542,DataDump!$R$27:$R$542,"Pipeline",DataDump!$B$27:$B$542,"&gt;="&amp;Report!AZ$56,DataDump!$B$27:$B$542,"&lt;="&amp;Report!AZ$57))</f>
        <v>0</v>
      </c>
      <c r="S101" s="294"/>
      <c r="T101" s="294">
        <f>(SUMIFS(DataDump!$D$27:$D$542,DataDump!$B$27:$B$542,"&gt;="&amp;Report!BB$56,DataDump!$B$27:$B$542,"&lt;="&amp;Report!BB$57))-(SUMIFS(DataDump!$D$27:$D$542,DataDump!$R$27:$R$542,"Pipeline",DataDump!$B$27:$B$542,"&gt;="&amp;Report!BB$56,DataDump!$B$27:$B$542,"&lt;="&amp;Report!BB$57))</f>
        <v>0</v>
      </c>
      <c r="U101" s="294"/>
      <c r="V101" s="294">
        <f>(SUMIFS(DataDump!$D$27:$D$542,DataDump!$B$27:$B$542,"&gt;="&amp;Report!BD$56,DataDump!$B$27:$B$542,"&lt;="&amp;Report!BD$57))-(SUMIFS(DataDump!$D$27:$D$542,DataDump!$R$27:$R$542,"Pipeline",DataDump!$B$27:$B$542,"&gt;="&amp;Report!BD$56,DataDump!$B$27:$B$542,"&lt;="&amp;Report!BD$57))</f>
        <v>0</v>
      </c>
      <c r="W101" s="294"/>
      <c r="X101" s="294">
        <f>(SUMIFS(DataDump!$D$27:$D$542,DataDump!$B$27:$B$542,"&gt;="&amp;Report!BF$56,DataDump!$B$27:$B$542,"&lt;="&amp;Report!BF$57))-(SUMIFS(DataDump!$D$27:$D$542,DataDump!$R$27:$R$542,"Pipeline",DataDump!$B$27:$B$542,"&gt;="&amp;Report!BF$56,DataDump!$B$27:$B$542,"&lt;="&amp;Report!BF$57))</f>
        <v>0</v>
      </c>
      <c r="Y101" s="294"/>
      <c r="Z101" s="294">
        <f>(SUMIFS(DataDump!$D$27:$D$542,DataDump!$B$27:$B$542,"&gt;="&amp;Report!BH$56,DataDump!$B$27:$B$542,"&lt;="&amp;Report!BH$57))-(SUMIFS(DataDump!$D$27:$D$542,DataDump!$R$27:$R$542,"Pipeline",DataDump!$B$27:$B$542,"&gt;="&amp;Report!BH$56,DataDump!$B$27:$B$542,"&lt;="&amp;Report!BH$57))</f>
        <v>0</v>
      </c>
      <c r="AA101" s="294"/>
      <c r="AB101" s="294">
        <f>(SUMIFS(DataDump!$D$27:$D$542,DataDump!$B$27:$B$542,"&gt;="&amp;Report!BJ$56,DataDump!$B$27:$B$542,"&lt;="&amp;Report!BJ$57))-(SUMIFS(DataDump!$D$27:$D$542,DataDump!$R$27:$R$542,"Pipeline",DataDump!$B$27:$B$542,"&gt;="&amp;Report!BJ$56,DataDump!$B$27:$B$542,"&lt;="&amp;Report!BJ$57))</f>
        <v>0</v>
      </c>
      <c r="AC101" s="294"/>
      <c r="AD101" s="294">
        <f>(SUMIFS(DataDump!$D$27:$D$542,DataDump!$B$27:$B$542,"&gt;="&amp;Report!BL$56,DataDump!$B$27:$B$542,"&lt;="&amp;Report!BL$57))-(SUMIFS(DataDump!$D$27:$D$542,DataDump!$R$27:$R$542,"Pipeline",DataDump!$B$27:$B$542,"&gt;="&amp;Report!BL$56,DataDump!$B$27:$B$542,"&lt;="&amp;Report!BL$57))</f>
        <v>0</v>
      </c>
      <c r="AE101" s="294"/>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row>
    <row r="102" spans="1:67" ht="11" customHeight="1">
      <c r="A102" s="18"/>
      <c r="B102" s="296"/>
      <c r="C102" s="282" t="s">
        <v>24</v>
      </c>
      <c r="D102" s="282"/>
      <c r="E102" s="282"/>
      <c r="F102" s="295">
        <f>((SUMIFS(DataDump!$E$27:$E$542,DataDump!$B$27:$B$542,"&gt;"&amp;DataDump!$R$25,DataDump!$B$27:$B$542,"&lt;"&amp;Report!AP$56))-(SUMIFS(DataDump!$E$27:$E$542,DataDump!$R$27:$R$542,"Pipeline",DataDump!$B$27:$B$542,"&gt;"&amp;DataDump!$R$25,DataDump!$B$27:$B$542,"&lt;"&amp;Report!AP$56)))/(1+'Set-Up'!$F$12)</f>
        <v>0</v>
      </c>
      <c r="G102" s="295"/>
      <c r="H102" s="295">
        <f>((SUMIFS(DataDump!$E$27:$E$542,DataDump!$B$27:$B$542,"&gt;="&amp;Report!AP$56,DataDump!$B$27:$B$542,"&lt;="&amp;Report!AP$57))-(SUMIFS(DataDump!$E$27:$E$542,DataDump!$R$27:$R$542,"Pipeline",DataDump!$B$27:$B$542,"&gt;="&amp;Report!AP$56,DataDump!$B$27:$B$542,"&lt;="&amp;Report!AP$57)))/(1+'Set-Up'!$F$12)</f>
        <v>0</v>
      </c>
      <c r="I102" s="295"/>
      <c r="J102" s="295">
        <f>((SUMIFS(DataDump!$E$27:$E$542,DataDump!$B$27:$B$542,"&gt;="&amp;Report!AR$56,DataDump!$B$27:$B$542,"&lt;="&amp;Report!AR$57))-(SUMIFS(DataDump!$E$27:$E$542,DataDump!$R$27:$R$542,"Pipeline",DataDump!$B$27:$B$542,"&gt;="&amp;Report!AR$56,DataDump!$B$27:$B$542,"&lt;="&amp;Report!AR$57)))/(1+'Set-Up'!$F$12)</f>
        <v>0</v>
      </c>
      <c r="K102" s="295"/>
      <c r="L102" s="295">
        <f>((SUMIFS(DataDump!$E$27:$E$542,DataDump!$B$27:$B$542,"&gt;="&amp;Report!AT$56,DataDump!$B$27:$B$542,"&lt;="&amp;Report!AT$57))-(SUMIFS(DataDump!$E$27:$E$542,DataDump!$R$27:$R$542,"Pipeline",DataDump!$B$27:$B$542,"&gt;="&amp;Report!AT$56,DataDump!$B$27:$B$542,"&lt;="&amp;Report!AT$57)))/(1+'Set-Up'!$F$12)</f>
        <v>0</v>
      </c>
      <c r="M102" s="295"/>
      <c r="N102" s="295">
        <f>((SUMIFS(DataDump!$E$27:$E$542,DataDump!$B$27:$B$542,"&gt;="&amp;Report!AV$56,DataDump!$B$27:$B$542,"&lt;="&amp;Report!AV$57))-(SUMIFS(DataDump!$E$27:$E$542,DataDump!$R$27:$R$542,"Pipeline",DataDump!$B$27:$B$542,"&gt;="&amp;Report!AV$56,DataDump!$B$27:$B$542,"&lt;="&amp;Report!AV$57)))/(1+'Set-Up'!$F$12)</f>
        <v>0</v>
      </c>
      <c r="O102" s="295"/>
      <c r="P102" s="295">
        <f>((SUMIFS(DataDump!$E$27:$E$542,DataDump!$B$27:$B$542,"&gt;="&amp;Report!AX$56,DataDump!$B$27:$B$542,"&lt;="&amp;Report!AX$57))-(SUMIFS(DataDump!$E$27:$E$542,DataDump!$R$27:$R$542,"Pipeline",DataDump!$B$27:$B$542,"&gt;="&amp;Report!AX$56,DataDump!$B$27:$B$542,"&lt;="&amp;Report!AX$57)))/(1+'Set-Up'!$F$12)</f>
        <v>0</v>
      </c>
      <c r="Q102" s="295"/>
      <c r="R102" s="295">
        <f>((SUMIFS(DataDump!$E$27:$E$542,DataDump!$B$27:$B$542,"&gt;="&amp;Report!AZ$56,DataDump!$B$27:$B$542,"&lt;="&amp;Report!AZ$57))-(SUMIFS(DataDump!$E$27:$E$542,DataDump!$R$27:$R$542,"Pipeline",DataDump!$B$27:$B$542,"&gt;="&amp;Report!AZ$56,DataDump!$B$27:$B$542,"&lt;="&amp;Report!AZ$57)))/(1+'Set-Up'!$F$12)</f>
        <v>0</v>
      </c>
      <c r="S102" s="295"/>
      <c r="T102" s="295">
        <f>((SUMIFS(DataDump!$E$27:$E$542,DataDump!$B$27:$B$542,"&gt;="&amp;Report!BB$56,DataDump!$B$27:$B$542,"&lt;="&amp;Report!BB$57))-(SUMIFS(DataDump!$E$27:$E$542,DataDump!$R$27:$R$542,"Pipeline",DataDump!$B$27:$B$542,"&gt;="&amp;Report!BB$56,DataDump!$B$27:$B$542,"&lt;="&amp;Report!BB$57)))/(1+'Set-Up'!$F$12)</f>
        <v>0</v>
      </c>
      <c r="U102" s="295"/>
      <c r="V102" s="295">
        <f>((SUMIFS(DataDump!$E$27:$E$542,DataDump!$B$27:$B$542,"&gt;="&amp;Report!BD$56,DataDump!$B$27:$B$542,"&lt;="&amp;Report!BD$57))-(SUMIFS(DataDump!$E$27:$E$542,DataDump!$R$27:$R$542,"Pipeline",DataDump!$B$27:$B$542,"&gt;="&amp;Report!BD$56,DataDump!$B$27:$B$542,"&lt;="&amp;Report!BD$57)))/(1+'Set-Up'!$F$12)</f>
        <v>0</v>
      </c>
      <c r="W102" s="295"/>
      <c r="X102" s="295">
        <f>((SUMIFS(DataDump!$E$27:$E$542,DataDump!$B$27:$B$542,"&gt;="&amp;Report!BF$56,DataDump!$B$27:$B$542,"&lt;="&amp;Report!BF$57))-(SUMIFS(DataDump!$E$27:$E$542,DataDump!$R$27:$R$542,"Pipeline",DataDump!$B$27:$B$542,"&gt;="&amp;Report!BF$56,DataDump!$B$27:$B$542,"&lt;="&amp;Report!BF$57)))/(1+'Set-Up'!$F$12)</f>
        <v>0</v>
      </c>
      <c r="Y102" s="295"/>
      <c r="Z102" s="295">
        <f>((SUMIFS(DataDump!$E$27:$E$542,DataDump!$B$27:$B$542,"&gt;="&amp;Report!BH$56,DataDump!$B$27:$B$542,"&lt;="&amp;Report!BH$57))-(SUMIFS(DataDump!$E$27:$E$542,DataDump!$R$27:$R$542,"Pipeline",DataDump!$B$27:$B$542,"&gt;="&amp;Report!BH$56,DataDump!$B$27:$B$542,"&lt;="&amp;Report!BH$57)))/(1+'Set-Up'!$F$12)</f>
        <v>0</v>
      </c>
      <c r="AA102" s="295"/>
      <c r="AB102" s="295">
        <f>((SUMIFS(DataDump!$E$27:$E$542,DataDump!$B$27:$B$542,"&gt;="&amp;Report!BJ$56,DataDump!$B$27:$B$542,"&lt;="&amp;Report!BJ$57))-(SUMIFS(DataDump!$E$27:$E$542,DataDump!$R$27:$R$542,"Pipeline",DataDump!$B$27:$B$542,"&gt;="&amp;Report!BJ$56,DataDump!$B$27:$B$542,"&lt;="&amp;Report!BJ$57)))/(1+'Set-Up'!$F$12)</f>
        <v>0</v>
      </c>
      <c r="AC102" s="295"/>
      <c r="AD102" s="295">
        <f>((SUMIFS(DataDump!$E$27:$E$542,DataDump!$B$27:$B$542,"&gt;="&amp;Report!BL$56,DataDump!$B$27:$B$542,"&lt;="&amp;Report!BL$57))-(SUMIFS(DataDump!$E$27:$E$542,DataDump!$R$27:$R$542,"Pipeline",DataDump!$B$27:$B$542,"&gt;="&amp;Report!BL$56,DataDump!$B$27:$B$542,"&lt;="&amp;Report!BL$57)))/(1+'Set-Up'!$F$12)</f>
        <v>0</v>
      </c>
      <c r="AE102" s="295"/>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row>
    <row r="103" spans="1:67" ht="11" customHeight="1">
      <c r="A103" s="18"/>
      <c r="B103" s="296"/>
      <c r="C103" s="282" t="s">
        <v>25</v>
      </c>
      <c r="D103" s="282"/>
      <c r="E103" s="282"/>
      <c r="F103" s="295">
        <f>((SUMIFS(DataDump!$F$27:$F$542,DataDump!$B$27:$B$542,"&gt;"&amp;DataDump!$R$25,DataDump!$B$27:$B$542,"&lt;"&amp;Report!AP$56))-(SUMIFS(DataDump!$F$27:$F$542,DataDump!$R$27:$R$542,"Pipeline",DataDump!$B$27:$B$542,"&gt;"&amp;DataDump!$R$25,DataDump!$B$27:$B$542,"&lt;"&amp;Report!AP$56)))/(1+'Set-Up'!$F$12)</f>
        <v>0</v>
      </c>
      <c r="G103" s="295"/>
      <c r="H103" s="295">
        <f>((SUMIFS(DataDump!$F$27:$F$542,DataDump!$B$27:$B$542,"&gt;="&amp;Report!AP$56,DataDump!$B$27:$B$542,"&lt;="&amp;Report!AP$57))-(SUMIFS(DataDump!$F$27:$F$542,DataDump!$R$27:$R$542,"Pipeline",DataDump!$B$27:$B$542,"&gt;="&amp;Report!AP$56,DataDump!$B$27:$B$542,"&lt;="&amp;Report!AP$57)))/(1+'Set-Up'!$F$12)</f>
        <v>0</v>
      </c>
      <c r="I103" s="295"/>
      <c r="J103" s="295">
        <f>((SUMIFS(DataDump!$F$27:$F$542,DataDump!$B$27:$B$542,"&gt;="&amp;Report!AR$56,DataDump!$B$27:$B$542,"&lt;="&amp;Report!AR$57))-(SUMIFS(DataDump!$F$27:$F$542,DataDump!$R$27:$R$542,"Pipeline",DataDump!$B$27:$B$542,"&gt;="&amp;Report!AR$56,DataDump!$B$27:$B$542,"&lt;="&amp;Report!AR$57)))/(1+'Set-Up'!$F$12)</f>
        <v>0</v>
      </c>
      <c r="K103" s="295"/>
      <c r="L103" s="295">
        <f>((SUMIFS(DataDump!$F$27:$F$542,DataDump!$B$27:$B$542,"&gt;="&amp;Report!AT$56,DataDump!$B$27:$B$542,"&lt;="&amp;Report!AT$57))-(SUMIFS(DataDump!$F$27:$F$542,DataDump!$R$27:$R$542,"Pipeline",DataDump!$B$27:$B$542,"&gt;="&amp;Report!AT$56,DataDump!$B$27:$B$542,"&lt;="&amp;Report!AT$57)))/(1+'Set-Up'!$F$12)</f>
        <v>0</v>
      </c>
      <c r="M103" s="295"/>
      <c r="N103" s="295">
        <f>((SUMIFS(DataDump!$F$27:$F$542,DataDump!$B$27:$B$542,"&gt;="&amp;Report!AV$56,DataDump!$B$27:$B$542,"&lt;="&amp;Report!AV$57))-(SUMIFS(DataDump!$F$27:$F$542,DataDump!$R$27:$R$542,"Pipeline",DataDump!$B$27:$B$542,"&gt;="&amp;Report!AV$56,DataDump!$B$27:$B$542,"&lt;="&amp;Report!AV$57)))/(1+'Set-Up'!$F$12)</f>
        <v>0</v>
      </c>
      <c r="O103" s="295"/>
      <c r="P103" s="295">
        <f>((SUMIFS(DataDump!$F$27:$F$542,DataDump!$B$27:$B$542,"&gt;="&amp;Report!AX$56,DataDump!$B$27:$B$542,"&lt;="&amp;Report!AX$57))-(SUMIFS(DataDump!$F$27:$F$542,DataDump!$R$27:$R$542,"Pipeline",DataDump!$B$27:$B$542,"&gt;="&amp;Report!AX$56,DataDump!$B$27:$B$542,"&lt;="&amp;Report!AX$57)))/(1+'Set-Up'!$F$12)</f>
        <v>0</v>
      </c>
      <c r="Q103" s="295"/>
      <c r="R103" s="295">
        <f>((SUMIFS(DataDump!$F$27:$F$542,DataDump!$B$27:$B$542,"&gt;="&amp;Report!AZ$56,DataDump!$B$27:$B$542,"&lt;="&amp;Report!AZ$57))-(SUMIFS(DataDump!$F$27:$F$542,DataDump!$R$27:$R$542,"Pipeline",DataDump!$B$27:$B$542,"&gt;="&amp;Report!AZ$56,DataDump!$B$27:$B$542,"&lt;="&amp;Report!AZ$57)))/(1+'Set-Up'!$F$12)</f>
        <v>0</v>
      </c>
      <c r="S103" s="295"/>
      <c r="T103" s="295">
        <f>((SUMIFS(DataDump!$F$27:$F$542,DataDump!$B$27:$B$542,"&gt;="&amp;Report!BB$56,DataDump!$B$27:$B$542,"&lt;="&amp;Report!BB$57))-(SUMIFS(DataDump!$F$27:$F$542,DataDump!$R$27:$R$542,"Pipeline",DataDump!$B$27:$B$542,"&gt;="&amp;Report!BB$56,DataDump!$B$27:$B$542,"&lt;="&amp;Report!BB$57)))/(1+'Set-Up'!$F$12)</f>
        <v>0</v>
      </c>
      <c r="U103" s="295"/>
      <c r="V103" s="295">
        <f>((SUMIFS(DataDump!$F$27:$F$542,DataDump!$B$27:$B$542,"&gt;="&amp;Report!BD$56,DataDump!$B$27:$B$542,"&lt;="&amp;Report!BD$57))-(SUMIFS(DataDump!$F$27:$F$542,DataDump!$R$27:$R$542,"Pipeline",DataDump!$B$27:$B$542,"&gt;="&amp;Report!BD$56,DataDump!$B$27:$B$542,"&lt;="&amp;Report!BD$57)))/(1+'Set-Up'!$F$12)</f>
        <v>0</v>
      </c>
      <c r="W103" s="295"/>
      <c r="X103" s="295">
        <f>((SUMIFS(DataDump!$F$27:$F$542,DataDump!$B$27:$B$542,"&gt;="&amp;Report!BF$56,DataDump!$B$27:$B$542,"&lt;="&amp;Report!BF$57))-(SUMIFS(DataDump!$F$27:$F$542,DataDump!$R$27:$R$542,"Pipeline",DataDump!$B$27:$B$542,"&gt;="&amp;Report!BF$56,DataDump!$B$27:$B$542,"&lt;="&amp;Report!BF$57)))/(1+'Set-Up'!$F$12)</f>
        <v>0</v>
      </c>
      <c r="Y103" s="295"/>
      <c r="Z103" s="295">
        <f>((SUMIFS(DataDump!$F$27:$F$542,DataDump!$B$27:$B$542,"&gt;="&amp;Report!BH$56,DataDump!$B$27:$B$542,"&lt;="&amp;Report!BH$57))-(SUMIFS(DataDump!$F$27:$F$542,DataDump!$R$27:$R$542,"Pipeline",DataDump!$B$27:$B$542,"&gt;="&amp;Report!BH$56,DataDump!$B$27:$B$542,"&lt;="&amp;Report!BH$57)))/(1+'Set-Up'!$F$12)</f>
        <v>0</v>
      </c>
      <c r="AA103" s="295"/>
      <c r="AB103" s="295">
        <f>((SUMIFS(DataDump!$F$27:$F$542,DataDump!$B$27:$B$542,"&gt;="&amp;Report!BJ$56,DataDump!$B$27:$B$542,"&lt;="&amp;Report!BJ$57))-(SUMIFS(DataDump!$F$27:$F$542,DataDump!$R$27:$R$542,"Pipeline",DataDump!$B$27:$B$542,"&gt;="&amp;Report!BJ$56,DataDump!$B$27:$B$542,"&lt;="&amp;Report!BJ$57)))/(1+'Set-Up'!$F$12)</f>
        <v>0</v>
      </c>
      <c r="AC103" s="295"/>
      <c r="AD103" s="295">
        <f>((SUMIFS(DataDump!$F$27:$F$542,DataDump!$B$27:$B$542,"&gt;="&amp;Report!BL$56,DataDump!$B$27:$B$542,"&lt;="&amp;Report!BL$57))-(SUMIFS(DataDump!$F$27:$F$542,DataDump!$R$27:$R$542,"Pipeline",DataDump!$B$27:$B$542,"&gt;="&amp;Report!BL$56,DataDump!$B$27:$B$542,"&lt;="&amp;Report!BL$57)))/(1+'Set-Up'!$F$12)</f>
        <v>0</v>
      </c>
      <c r="AE103" s="295"/>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row>
    <row r="104" spans="1:67" ht="11" customHeight="1" thickBot="1">
      <c r="A104" s="18"/>
      <c r="B104" s="296"/>
      <c r="C104" s="282" t="s">
        <v>26</v>
      </c>
      <c r="D104" s="282"/>
      <c r="E104" s="282"/>
      <c r="F104" s="319">
        <f>((SUMIFS(DataDump!$G$27:$G$542,DataDump!$B$27:$B$542,"&gt;"&amp;DataDump!$R$25,DataDump!$B$27:$B$542,"&lt;"&amp;Report!AP$56))-(SUMIFS(DataDump!$G$27:$G$542,DataDump!$R$27:$R$542,"Pipeline",DataDump!$B$27:$B$542,"&gt;"&amp;DataDump!$R$25,DataDump!$B$27:$B$542,"&lt;"&amp;Report!AP$56)))/(1+'Set-Up'!$F$12)</f>
        <v>0</v>
      </c>
      <c r="G104" s="319"/>
      <c r="H104" s="319">
        <f>((SUMIFS(DataDump!$G$27:$G$542,DataDump!$B$27:$B$542,"&gt;="&amp;Report!AP$56,DataDump!$B$27:$B$542,"&lt;="&amp;Report!AP$57))-(SUMIFS(DataDump!$G$27:$G$542,DataDump!$R$27:$R$542,"Pipeline",DataDump!$B$27:$B$542,"&gt;="&amp;Report!AP$56,DataDump!$B$27:$B$542,"&lt;="&amp;Report!AP$57)))/(1+'Set-Up'!$F$12)</f>
        <v>0</v>
      </c>
      <c r="I104" s="319"/>
      <c r="J104" s="319">
        <f>((SUMIFS(DataDump!$G$27:$G$542,DataDump!$B$27:$B$542,"&gt;="&amp;Report!AR$56,DataDump!$B$27:$B$542,"&lt;="&amp;Report!AR$57))-(SUMIFS(DataDump!$G$27:$G$542,DataDump!$R$27:$R$542,"Pipeline",DataDump!$B$27:$B$542,"&gt;="&amp;Report!AR$56,DataDump!$B$27:$B$542,"&lt;="&amp;Report!AR$57)))/(1+'Set-Up'!$F$12)</f>
        <v>0</v>
      </c>
      <c r="K104" s="319"/>
      <c r="L104" s="319">
        <f>((SUMIFS(DataDump!$G$27:$G$542,DataDump!$B$27:$B$542,"&gt;="&amp;Report!AT$56,DataDump!$B$27:$B$542,"&lt;="&amp;Report!AT$57))-(SUMIFS(DataDump!$G$27:$G$542,DataDump!$R$27:$R$542,"Pipeline",DataDump!$B$27:$B$542,"&gt;="&amp;Report!AT$56,DataDump!$B$27:$B$542,"&lt;="&amp;Report!AT$57)))/(1+'Set-Up'!$F$12)</f>
        <v>0</v>
      </c>
      <c r="M104" s="319"/>
      <c r="N104" s="319">
        <f>((SUMIFS(DataDump!$G$27:$G$542,DataDump!$B$27:$B$542,"&gt;="&amp;Report!AV$56,DataDump!$B$27:$B$542,"&lt;="&amp;Report!AV$57))-(SUMIFS(DataDump!$G$27:$G$542,DataDump!$R$27:$R$542,"Pipeline",DataDump!$B$27:$B$542,"&gt;="&amp;Report!AV$56,DataDump!$B$27:$B$542,"&lt;="&amp;Report!AV$57)))/(1+'Set-Up'!$F$12)</f>
        <v>0</v>
      </c>
      <c r="O104" s="319"/>
      <c r="P104" s="319">
        <f>((SUMIFS(DataDump!$G$27:$G$542,DataDump!$B$27:$B$542,"&gt;="&amp;Report!AX$56,DataDump!$B$27:$B$542,"&lt;="&amp;Report!AX$57))-(SUMIFS(DataDump!$G$27:$G$542,DataDump!$R$27:$R$542,"Pipeline",DataDump!$B$27:$B$542,"&gt;="&amp;Report!AX$56,DataDump!$B$27:$B$542,"&lt;="&amp;Report!AX$57)))/(1+'Set-Up'!$F$12)</f>
        <v>0</v>
      </c>
      <c r="Q104" s="319"/>
      <c r="R104" s="319">
        <f>((SUMIFS(DataDump!$G$27:$G$542,DataDump!$B$27:$B$542,"&gt;="&amp;Report!AZ$56,DataDump!$B$27:$B$542,"&lt;="&amp;Report!AZ$57))-(SUMIFS(DataDump!$G$27:$G$542,DataDump!$R$27:$R$542,"Pipeline",DataDump!$B$27:$B$542,"&gt;="&amp;Report!AZ$56,DataDump!$B$27:$B$542,"&lt;="&amp;Report!AZ$57)))/(1+'Set-Up'!$F$12)</f>
        <v>0</v>
      </c>
      <c r="S104" s="319"/>
      <c r="T104" s="319">
        <f>((SUMIFS(DataDump!$G$27:$G$542,DataDump!$B$27:$B$542,"&gt;="&amp;Report!BB$56,DataDump!$B$27:$B$542,"&lt;="&amp;Report!BB$57))-(SUMIFS(DataDump!$G$27:$G$542,DataDump!$R$27:$R$542,"Pipeline",DataDump!$B$27:$B$542,"&gt;="&amp;Report!BB$56,DataDump!$B$27:$B$542,"&lt;="&amp;Report!BB$57)))/(1+'Set-Up'!$F$12)</f>
        <v>0</v>
      </c>
      <c r="U104" s="319"/>
      <c r="V104" s="319">
        <f>((SUMIFS(DataDump!$G$27:$G$542,DataDump!$B$27:$B$542,"&gt;="&amp;Report!BD$56,DataDump!$B$27:$B$542,"&lt;="&amp;Report!BD$57))-(SUMIFS(DataDump!$G$27:$G$542,DataDump!$R$27:$R$542,"Pipeline",DataDump!$B$27:$B$542,"&gt;="&amp;Report!BD$56,DataDump!$B$27:$B$542,"&lt;="&amp;Report!BD$57)))/(1+'Set-Up'!$F$12)</f>
        <v>0</v>
      </c>
      <c r="W104" s="319"/>
      <c r="X104" s="319">
        <f>((SUMIFS(DataDump!$G$27:$G$542,DataDump!$B$27:$B$542,"&gt;="&amp;Report!BF$56,DataDump!$B$27:$B$542,"&lt;="&amp;Report!BF$57))-(SUMIFS(DataDump!$G$27:$G$542,DataDump!$R$27:$R$542,"Pipeline",DataDump!$B$27:$B$542,"&gt;="&amp;Report!BF$56,DataDump!$B$27:$B$542,"&lt;="&amp;Report!BF$57)))/(1+'Set-Up'!$F$12)</f>
        <v>0</v>
      </c>
      <c r="Y104" s="319"/>
      <c r="Z104" s="319">
        <f>((SUMIFS(DataDump!$G$27:$G$542,DataDump!$B$27:$B$542,"&gt;="&amp;Report!BH$56,DataDump!$B$27:$B$542,"&lt;="&amp;Report!BH$57))-(SUMIFS(DataDump!$G$27:$G$542,DataDump!$R$27:$R$542,"Pipeline",DataDump!$B$27:$B$542,"&gt;="&amp;Report!BH$56,DataDump!$B$27:$B$542,"&lt;="&amp;Report!BH$57)))/(1+'Set-Up'!$F$12)</f>
        <v>0</v>
      </c>
      <c r="AA104" s="319"/>
      <c r="AB104" s="319">
        <f>((SUMIFS(DataDump!$G$27:$G$542,DataDump!$B$27:$B$542,"&gt;="&amp;Report!BJ$56,DataDump!$B$27:$B$542,"&lt;="&amp;Report!BJ$57))-(SUMIFS(DataDump!$G$27:$G$542,DataDump!$R$27:$R$542,"Pipeline",DataDump!$B$27:$B$542,"&gt;="&amp;Report!BJ$56,DataDump!$B$27:$B$542,"&lt;="&amp;Report!BJ$57)))/(1+'Set-Up'!$F$12)</f>
        <v>0</v>
      </c>
      <c r="AC104" s="319"/>
      <c r="AD104" s="319">
        <f>((SUMIFS(DataDump!$G$27:$G$542,DataDump!$B$27:$B$542,"&gt;="&amp;Report!BL$56,DataDump!$B$27:$B$542,"&lt;="&amp;Report!BL$57))-(SUMIFS(DataDump!$G$27:$G$542,DataDump!$R$27:$R$542,"Pipeline",DataDump!$B$27:$B$542,"&gt;="&amp;Report!BL$56,DataDump!$B$27:$B$542,"&lt;="&amp;Report!BL$57)))/(1+'Set-Up'!$F$12)</f>
        <v>0</v>
      </c>
      <c r="AE104" s="319"/>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row>
    <row r="105" spans="1:67" ht="11" customHeight="1">
      <c r="A105" s="18"/>
      <c r="B105" s="296"/>
      <c r="C105" s="281" t="s">
        <v>94</v>
      </c>
      <c r="D105" s="281"/>
      <c r="E105" s="281"/>
      <c r="F105" s="315">
        <f>SUM(F102:G104)</f>
        <v>0</v>
      </c>
      <c r="G105" s="316"/>
      <c r="H105" s="315">
        <f>SUM(H102:I104)</f>
        <v>0</v>
      </c>
      <c r="I105" s="316"/>
      <c r="J105" s="315">
        <f>SUM(J102:K104)</f>
        <v>0</v>
      </c>
      <c r="K105" s="316"/>
      <c r="L105" s="315">
        <f>SUM(L102:M104)</f>
        <v>0</v>
      </c>
      <c r="M105" s="316"/>
      <c r="N105" s="315">
        <f>SUM(N102:O104)</f>
        <v>0</v>
      </c>
      <c r="O105" s="316"/>
      <c r="P105" s="315">
        <f>SUM(P102:Q104)</f>
        <v>0</v>
      </c>
      <c r="Q105" s="316"/>
      <c r="R105" s="315">
        <f>SUM(R102:S104)</f>
        <v>0</v>
      </c>
      <c r="S105" s="316"/>
      <c r="T105" s="315">
        <f>SUM(T102:U104)</f>
        <v>0</v>
      </c>
      <c r="U105" s="316"/>
      <c r="V105" s="315">
        <f>SUM(V102:W104)</f>
        <v>0</v>
      </c>
      <c r="W105" s="316"/>
      <c r="X105" s="315">
        <f>SUM(X102:Y104)</f>
        <v>0</v>
      </c>
      <c r="Y105" s="316"/>
      <c r="Z105" s="315">
        <f>SUM(Z102:AA104)</f>
        <v>0</v>
      </c>
      <c r="AA105" s="316"/>
      <c r="AB105" s="315">
        <f>SUM(AB102:AC104)</f>
        <v>0</v>
      </c>
      <c r="AC105" s="316"/>
      <c r="AD105" s="315">
        <f>SUM(AD102:AE104)</f>
        <v>0</v>
      </c>
      <c r="AE105" s="316"/>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row>
    <row r="106" spans="1:67" ht="11" customHeight="1">
      <c r="A106" s="18"/>
      <c r="B106" s="84"/>
      <c r="C106" s="87"/>
      <c r="D106" s="84"/>
      <c r="E106" s="84"/>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1"/>
      <c r="AE106" s="91"/>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row>
    <row r="107" spans="1:67" ht="11" customHeight="1">
      <c r="A107" s="18"/>
      <c r="B107" s="296" t="s">
        <v>131</v>
      </c>
      <c r="C107" s="282" t="str">
        <f>C100</f>
        <v>No. Events</v>
      </c>
      <c r="D107" s="282"/>
      <c r="E107" s="282"/>
      <c r="F107" s="294">
        <f>COUNTIF(DataDump!I27:I542,"&lt;"&amp;Report!AP59)</f>
        <v>0</v>
      </c>
      <c r="G107" s="294"/>
      <c r="H107" s="294">
        <f>COUNTIFS(DataDump!$I$27:$I$542,"&gt;="&amp;Report!AP$59,DataDump!$I$27:$I$542,"&lt;="&amp;Report!AP$60)</f>
        <v>0</v>
      </c>
      <c r="I107" s="294"/>
      <c r="J107" s="294">
        <f>COUNTIFS(DataDump!$I$27:$I$542,"&gt;="&amp;Report!AR$59,DataDump!$I$27:$I$542,"&lt;="&amp;Report!AR$60)</f>
        <v>0</v>
      </c>
      <c r="K107" s="294"/>
      <c r="L107" s="294">
        <f>COUNTIFS(DataDump!$I$27:$I$542,"&gt;="&amp;Report!AT$59,DataDump!$I$27:$I$542,"&lt;="&amp;Report!AT$60)</f>
        <v>0</v>
      </c>
      <c r="M107" s="294"/>
      <c r="N107" s="294">
        <f>COUNTIFS(DataDump!$I$27:$I$542,"&gt;="&amp;Report!AV$59,DataDump!$I$27:$I$542,"&lt;="&amp;Report!AV$60)</f>
        <v>0</v>
      </c>
      <c r="O107" s="294"/>
      <c r="P107" s="294">
        <f>COUNTIFS(DataDump!$I$27:$I$542,"&gt;="&amp;Report!AX$59,DataDump!$I$27:$I$542,"&lt;="&amp;Report!AX$60)</f>
        <v>0</v>
      </c>
      <c r="Q107" s="294"/>
      <c r="R107" s="294">
        <f>COUNTIFS(DataDump!$I$27:$I$542,"&gt;="&amp;Report!AZ$59,DataDump!$I$27:$I$542,"&lt;="&amp;Report!AZ$60)</f>
        <v>0</v>
      </c>
      <c r="S107" s="294"/>
      <c r="T107" s="294">
        <f>COUNTIFS(DataDump!$I$27:$I$542,"&gt;="&amp;Report!BB$59,DataDump!$I$27:$I$542,"&lt;="&amp;Report!BB$60)</f>
        <v>0</v>
      </c>
      <c r="U107" s="294"/>
      <c r="V107" s="294">
        <f>COUNTIFS(DataDump!$I$27:$I$542,"&gt;="&amp;Report!BD$59,DataDump!$I$27:$I$542,"&lt;="&amp;Report!BD$60)</f>
        <v>0</v>
      </c>
      <c r="W107" s="294"/>
      <c r="X107" s="294">
        <f>COUNTIFS(DataDump!$I$27:$I$542,"&gt;="&amp;Report!BF$59,DataDump!$I$27:$I$542,"&lt;="&amp;Report!BF$60)</f>
        <v>0</v>
      </c>
      <c r="Y107" s="294"/>
      <c r="Z107" s="294">
        <f>COUNTIFS(DataDump!$I$27:$I$542,"&gt;="&amp;Report!BH$59,DataDump!$I$27:$I$542,"&lt;="&amp;Report!BH$60)</f>
        <v>0</v>
      </c>
      <c r="AA107" s="294"/>
      <c r="AB107" s="294">
        <f>COUNTIFS(DataDump!$I$27:$I$542,"&gt;="&amp;Report!BJ$59,DataDump!$I$27:$I$542,"&lt;="&amp;Report!BJ$60)</f>
        <v>0</v>
      </c>
      <c r="AC107" s="294"/>
      <c r="AD107" s="294">
        <f>COUNTIFS(DataDump!$I$27:$I$542,"&gt;="&amp;Report!BL$59,DataDump!$I$27:$I$542,"&lt;="&amp;Report!BL$60)</f>
        <v>0</v>
      </c>
      <c r="AE107" s="294"/>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row>
    <row r="108" spans="1:67" ht="11" customHeight="1">
      <c r="A108" s="18"/>
      <c r="B108" s="296"/>
      <c r="C108" s="282" t="str">
        <f t="shared" ref="C108:C112" si="276">C101</f>
        <v>No. Participants</v>
      </c>
      <c r="D108" s="282"/>
      <c r="E108" s="282"/>
      <c r="F108" s="294">
        <f>SUMIF(DataDump!$I$27:$I$542,"&lt;"&amp;Report!$AP$59,DataDump!$K$27:$K$542)</f>
        <v>0</v>
      </c>
      <c r="G108" s="294"/>
      <c r="H108" s="294">
        <f>SUMIFS(DataDump!$K$27:$K$542,DataDump!$I$27:$I$542,"&gt;="&amp;Report!AP$59,DataDump!$I$27:$I$542,"&lt;="&amp;Report!AP$60)</f>
        <v>0</v>
      </c>
      <c r="I108" s="294"/>
      <c r="J108" s="294">
        <f>SUMIFS(DataDump!$K$27:$K$542,DataDump!$I$27:$I$542,"&gt;="&amp;Report!AR$59,DataDump!$I$27:$I$542,"&lt;="&amp;Report!AR$60)</f>
        <v>0</v>
      </c>
      <c r="K108" s="294"/>
      <c r="L108" s="294">
        <f>SUMIFS(DataDump!$K$27:$K$542,DataDump!$I$27:$I$542,"&gt;="&amp;Report!AT$59,DataDump!$I$27:$I$542,"&lt;="&amp;Report!AT$60)</f>
        <v>0</v>
      </c>
      <c r="M108" s="294"/>
      <c r="N108" s="294">
        <f>SUMIFS(DataDump!$K$27:$K$542,DataDump!$I$27:$I$542,"&gt;="&amp;Report!AV$59,DataDump!$I$27:$I$542,"&lt;="&amp;Report!AV$60)</f>
        <v>0</v>
      </c>
      <c r="O108" s="294"/>
      <c r="P108" s="294">
        <f>SUMIFS(DataDump!$K$27:$K$542,DataDump!$I$27:$I$542,"&gt;="&amp;Report!AX$59,DataDump!$I$27:$I$542,"&lt;="&amp;Report!AX$60)</f>
        <v>0</v>
      </c>
      <c r="Q108" s="294"/>
      <c r="R108" s="294">
        <f>SUMIFS(DataDump!$K$27:$K$542,DataDump!$I$27:$I$542,"&gt;="&amp;Report!AZ$59,DataDump!$I$27:$I$542,"&lt;="&amp;Report!AZ$60)</f>
        <v>0</v>
      </c>
      <c r="S108" s="294"/>
      <c r="T108" s="294">
        <f>SUMIFS(DataDump!$K$27:$K$542,DataDump!$I$27:$I$542,"&gt;="&amp;Report!BB$59,DataDump!$I$27:$I$542,"&lt;="&amp;Report!BB$60)</f>
        <v>0</v>
      </c>
      <c r="U108" s="294"/>
      <c r="V108" s="294">
        <f>SUMIFS(DataDump!$K$27:$K$542,DataDump!$I$27:$I$542,"&gt;="&amp;Report!BD$59,DataDump!$I$27:$I$542,"&lt;="&amp;Report!BD$60)</f>
        <v>0</v>
      </c>
      <c r="W108" s="294"/>
      <c r="X108" s="294">
        <f>SUMIFS(DataDump!$K$27:$K$542,DataDump!$I$27:$I$542,"&gt;="&amp;Report!BF$59,DataDump!$I$27:$I$542,"&lt;="&amp;Report!BF$60)</f>
        <v>0</v>
      </c>
      <c r="Y108" s="294"/>
      <c r="Z108" s="294">
        <f>SUMIFS(DataDump!$K$27:$K$542,DataDump!$I$27:$I$542,"&gt;="&amp;Report!BH$59,DataDump!$I$27:$I$542,"&lt;="&amp;Report!BH$60)</f>
        <v>0</v>
      </c>
      <c r="AA108" s="294"/>
      <c r="AB108" s="294">
        <f>SUMIFS(DataDump!$K$27:$K$542,DataDump!$I$27:$I$542,"&gt;="&amp;Report!BJ$59,DataDump!$I$27:$I$542,"&lt;="&amp;Report!BJ$60)</f>
        <v>0</v>
      </c>
      <c r="AC108" s="294"/>
      <c r="AD108" s="294">
        <f>SUMIFS(DataDump!$K$27:$K$542,DataDump!$I$27:$I$542,"&gt;="&amp;Report!BL$59,DataDump!$I$27:$I$542,"&lt;="&amp;Report!BL$60)</f>
        <v>0</v>
      </c>
      <c r="AE108" s="294"/>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row>
    <row r="109" spans="1:67" ht="11" customHeight="1">
      <c r="A109" s="18"/>
      <c r="B109" s="296"/>
      <c r="C109" s="282" t="str">
        <f t="shared" si="276"/>
        <v>Green Fee</v>
      </c>
      <c r="D109" s="282"/>
      <c r="E109" s="282"/>
      <c r="F109" s="295">
        <f>SUMIF(DataDump!$I$27:$I$542,"&lt;"&amp;Report!$AP$59,DataDump!$L$27:$L$542)/(1+'Set-Up'!$F$12)</f>
        <v>0</v>
      </c>
      <c r="G109" s="295"/>
      <c r="H109" s="295">
        <f>SUMIFS(DataDump!$L$27:$L$542,DataDump!$I$27:$I$542,"&gt;="&amp;Report!AP$59,DataDump!$I$27:$I$542,"&lt;="&amp;Report!AP$60)/(1+'Set-Up'!$F$12)</f>
        <v>0</v>
      </c>
      <c r="I109" s="295"/>
      <c r="J109" s="295">
        <f>SUMIFS(DataDump!$L$27:$L$542,DataDump!$I$27:$I$542,"&gt;="&amp;Report!AR$59,DataDump!$I$27:$I$542,"&lt;="&amp;Report!AR$60)/(1+'Set-Up'!$F$12)</f>
        <v>0</v>
      </c>
      <c r="K109" s="295"/>
      <c r="L109" s="295">
        <f>SUMIFS(DataDump!$L$27:$L$542,DataDump!$I$27:$I$542,"&gt;="&amp;Report!AT$59,DataDump!$I$27:$I$542,"&lt;="&amp;Report!AT$60)/(1+'Set-Up'!$F$12)</f>
        <v>0</v>
      </c>
      <c r="M109" s="295"/>
      <c r="N109" s="295">
        <f>SUMIFS(DataDump!$L$27:$L$542,DataDump!$I$27:$I$542,"&gt;="&amp;Report!AV$59,DataDump!$I$27:$I$542,"&lt;="&amp;Report!AV$60)/(1+'Set-Up'!$F$12)</f>
        <v>0</v>
      </c>
      <c r="O109" s="295"/>
      <c r="P109" s="295">
        <f>SUMIFS(DataDump!$L$27:$L$542,DataDump!$I$27:$I$542,"&gt;="&amp;Report!AX$59,DataDump!$I$27:$I$542,"&lt;="&amp;Report!AX$60)/(1+'Set-Up'!$F$12)</f>
        <v>0</v>
      </c>
      <c r="Q109" s="295"/>
      <c r="R109" s="295">
        <f>SUMIFS(DataDump!$L$27:$L$542,DataDump!$I$27:$I$542,"&gt;="&amp;Report!AZ$59,DataDump!$I$27:$I$542,"&lt;="&amp;Report!AZ$60)/(1+'Set-Up'!$F$12)</f>
        <v>0</v>
      </c>
      <c r="S109" s="295"/>
      <c r="T109" s="295">
        <f>SUMIFS(DataDump!$L$27:$L$542,DataDump!$I$27:$I$542,"&gt;="&amp;Report!BB$59,DataDump!$I$27:$I$542,"&lt;="&amp;Report!BB$60)/(1+'Set-Up'!$F$12)</f>
        <v>0</v>
      </c>
      <c r="U109" s="295"/>
      <c r="V109" s="295">
        <f>SUMIFS(DataDump!$L$27:$L$542,DataDump!$I$27:$I$542,"&gt;="&amp;Report!BD$59,DataDump!$I$27:$I$542,"&lt;="&amp;Report!BD$60)/(1+'Set-Up'!$F$12)</f>
        <v>0</v>
      </c>
      <c r="W109" s="295"/>
      <c r="X109" s="295">
        <f>SUMIFS(DataDump!$L$27:$L$542,DataDump!$I$27:$I$542,"&gt;="&amp;Report!BF$59,DataDump!$I$27:$I$542,"&lt;="&amp;Report!BF$60)/(1+'Set-Up'!$F$12)</f>
        <v>0</v>
      </c>
      <c r="Y109" s="295"/>
      <c r="Z109" s="295">
        <f>SUMIFS(DataDump!$L$27:$L$542,DataDump!$I$27:$I$542,"&gt;="&amp;Report!BH$59,DataDump!$I$27:$I$542,"&lt;="&amp;Report!BH$60)/(1+'Set-Up'!$F$12)</f>
        <v>0</v>
      </c>
      <c r="AA109" s="295"/>
      <c r="AB109" s="295">
        <f>SUMIFS(DataDump!$L$27:$L$542,DataDump!$I$27:$I$542,"&gt;="&amp;Report!BJ$59,DataDump!$I$27:$I$542,"&lt;="&amp;Report!BJ$60)/(1+'Set-Up'!$F$12)</f>
        <v>0</v>
      </c>
      <c r="AC109" s="295"/>
      <c r="AD109" s="295">
        <f>SUMIFS(DataDump!$L$27:$L$542,DataDump!$I$27:$I$542,"&gt;="&amp;Report!BL$59,DataDump!$I$27:$I$542,"&lt;="&amp;Report!BL$60)/(1+'Set-Up'!$F$12)</f>
        <v>0</v>
      </c>
      <c r="AE109" s="295"/>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row>
    <row r="110" spans="1:67" ht="11" customHeight="1">
      <c r="A110" s="18"/>
      <c r="B110" s="296"/>
      <c r="C110" s="282" t="str">
        <f t="shared" si="276"/>
        <v>Catering</v>
      </c>
      <c r="D110" s="282"/>
      <c r="E110" s="282"/>
      <c r="F110" s="295">
        <f>SUMIF(DataDump!$I$27:$I$542,"&lt;"&amp;Report!$AP$59,DataDump!$M$27:$M$542)/(1+'Set-Up'!$F$12)</f>
        <v>0</v>
      </c>
      <c r="G110" s="295"/>
      <c r="H110" s="295">
        <f>SUMIFS(DataDump!$M$27:$M$542,DataDump!$I$27:$I$542,"&gt;="&amp;Report!AP$59,DataDump!$I$27:$I$542,"&lt;="&amp;Report!AP$60)/(1+'Set-Up'!$F$12)</f>
        <v>0</v>
      </c>
      <c r="I110" s="295"/>
      <c r="J110" s="295">
        <f>SUMIFS(DataDump!$M$27:$M$542,DataDump!$I$27:$I$542,"&gt;="&amp;Report!AR$59,DataDump!$I$27:$I$542,"&lt;="&amp;Report!AR$60)/(1+'Set-Up'!$F$12)</f>
        <v>0</v>
      </c>
      <c r="K110" s="295"/>
      <c r="L110" s="295">
        <f>SUMIFS(DataDump!$M$27:$M$542,DataDump!$I$27:$I$542,"&gt;="&amp;Report!AT$59,DataDump!$I$27:$I$542,"&lt;="&amp;Report!AT$60)/(1+'Set-Up'!$F$12)</f>
        <v>0</v>
      </c>
      <c r="M110" s="295"/>
      <c r="N110" s="295">
        <f>SUMIFS(DataDump!$M$27:$M$542,DataDump!$I$27:$I$542,"&gt;="&amp;Report!AV$59,DataDump!$I$27:$I$542,"&lt;="&amp;Report!AV$60)/(1+'Set-Up'!$F$12)</f>
        <v>0</v>
      </c>
      <c r="O110" s="295"/>
      <c r="P110" s="295">
        <f>SUMIFS(DataDump!$M$27:$M$542,DataDump!$I$27:$I$542,"&gt;="&amp;Report!AX$59,DataDump!$I$27:$I$542,"&lt;="&amp;Report!AX$60)/(1+'Set-Up'!$F$12)</f>
        <v>0</v>
      </c>
      <c r="Q110" s="295"/>
      <c r="R110" s="295">
        <f>SUMIFS(DataDump!$M$27:$M$542,DataDump!$I$27:$I$542,"&gt;="&amp;Report!AZ$59,DataDump!$I$27:$I$542,"&lt;="&amp;Report!AZ$60)/(1+'Set-Up'!$F$12)</f>
        <v>0</v>
      </c>
      <c r="S110" s="295"/>
      <c r="T110" s="295">
        <f>SUMIFS(DataDump!$M$27:$M$542,DataDump!$I$27:$I$542,"&gt;="&amp;Report!BB$59,DataDump!$I$27:$I$542,"&lt;="&amp;Report!BB$60)/(1+'Set-Up'!$F$12)</f>
        <v>0</v>
      </c>
      <c r="U110" s="295"/>
      <c r="V110" s="295">
        <f>SUMIFS(DataDump!$M$27:$M$542,DataDump!$I$27:$I$542,"&gt;="&amp;Report!BD$59,DataDump!$I$27:$I$542,"&lt;="&amp;Report!BD$60)/(1+'Set-Up'!$F$12)</f>
        <v>0</v>
      </c>
      <c r="W110" s="295"/>
      <c r="X110" s="295">
        <f>SUMIFS(DataDump!$M$27:$M$542,DataDump!$I$27:$I$542,"&gt;="&amp;Report!BF$59,DataDump!$I$27:$I$542,"&lt;="&amp;Report!BF$60)/(1+'Set-Up'!$F$12)</f>
        <v>0</v>
      </c>
      <c r="Y110" s="295"/>
      <c r="Z110" s="295">
        <f>SUMIFS(DataDump!$M$27:$M$542,DataDump!$I$27:$I$542,"&gt;="&amp;Report!BH$59,DataDump!$I$27:$I$542,"&lt;="&amp;Report!BH$60)/(1+'Set-Up'!$F$12)</f>
        <v>0</v>
      </c>
      <c r="AA110" s="295"/>
      <c r="AB110" s="295">
        <f>SUMIFS(DataDump!$M$27:$M$542,DataDump!$I$27:$I$542,"&gt;="&amp;Report!BJ$59,DataDump!$I$27:$I$542,"&lt;="&amp;Report!BJ$60)/(1+'Set-Up'!$F$12)</f>
        <v>0</v>
      </c>
      <c r="AC110" s="295"/>
      <c r="AD110" s="295">
        <f>SUMIFS(DataDump!$M$27:$M$542,DataDump!$I$27:$I$542,"&gt;="&amp;Report!BL$59,DataDump!$I$27:$I$542,"&lt;="&amp;Report!BL$60)/(1+'Set-Up'!$F$12)</f>
        <v>0</v>
      </c>
      <c r="AE110" s="295"/>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row>
    <row r="111" spans="1:67" ht="11" customHeight="1" thickBot="1">
      <c r="A111" s="18"/>
      <c r="B111" s="296"/>
      <c r="C111" s="282" t="str">
        <f t="shared" si="276"/>
        <v>Other</v>
      </c>
      <c r="D111" s="282"/>
      <c r="E111" s="282"/>
      <c r="F111" s="319">
        <f>SUMIF(DataDump!$I$27:$I$542,"&lt;"&amp;Report!$AP$59,DataDump!$N$27:$N$542)/(1+'Set-Up'!$F$12)</f>
        <v>0</v>
      </c>
      <c r="G111" s="319"/>
      <c r="H111" s="319">
        <f>SUMIFS(DataDump!$N$27:$N$542,DataDump!$I$27:$I$542,"&gt;="&amp;Report!AP$59,DataDump!$I$27:$I$542,"&lt;="&amp;Report!AP$60)/(1+'Set-Up'!$F$12)</f>
        <v>0</v>
      </c>
      <c r="I111" s="319"/>
      <c r="J111" s="319">
        <f>SUMIFS(DataDump!$N$27:$N$542,DataDump!$I$27:$I$542,"&gt;="&amp;Report!AR$59,DataDump!$I$27:$I$542,"&lt;="&amp;Report!AR$60)/(1+'Set-Up'!$F$12)</f>
        <v>0</v>
      </c>
      <c r="K111" s="319"/>
      <c r="L111" s="319">
        <f>SUMIFS(DataDump!$N$27:$N$542,DataDump!$I$27:$I$542,"&gt;="&amp;Report!AT$59,DataDump!$I$27:$I$542,"&lt;="&amp;Report!AT$60)/(1+'Set-Up'!$F$12)</f>
        <v>0</v>
      </c>
      <c r="M111" s="319"/>
      <c r="N111" s="319">
        <f>SUMIFS(DataDump!$N$27:$N$542,DataDump!$I$27:$I$542,"&gt;="&amp;Report!AV$59,DataDump!$I$27:$I$542,"&lt;="&amp;Report!AV$60)/(1+'Set-Up'!$F$12)</f>
        <v>0</v>
      </c>
      <c r="O111" s="319"/>
      <c r="P111" s="319">
        <f>SUMIFS(DataDump!$N$27:$N$542,DataDump!$I$27:$I$542,"&gt;="&amp;Report!AX$59,DataDump!$I$27:$I$542,"&lt;="&amp;Report!AX$60)/(1+'Set-Up'!$F$12)</f>
        <v>0</v>
      </c>
      <c r="Q111" s="319"/>
      <c r="R111" s="319">
        <f>SUMIFS(DataDump!$N$27:$N$542,DataDump!$I$27:$I$542,"&gt;="&amp;Report!AZ$59,DataDump!$I$27:$I$542,"&lt;="&amp;Report!AZ$60)/(1+'Set-Up'!$F$12)</f>
        <v>0</v>
      </c>
      <c r="S111" s="319"/>
      <c r="T111" s="319">
        <f>SUMIFS(DataDump!$N$27:$N$542,DataDump!$I$27:$I$542,"&gt;="&amp;Report!BB$59,DataDump!$I$27:$I$542,"&lt;="&amp;Report!BB$60)/(1+'Set-Up'!$F$12)</f>
        <v>0</v>
      </c>
      <c r="U111" s="319"/>
      <c r="V111" s="319">
        <f>SUMIFS(DataDump!$N$27:$N$542,DataDump!$I$27:$I$542,"&gt;="&amp;Report!BD$59,DataDump!$I$27:$I$542,"&lt;="&amp;Report!BD$60)/(1+'Set-Up'!$F$12)</f>
        <v>0</v>
      </c>
      <c r="W111" s="319"/>
      <c r="X111" s="319">
        <f>SUMIFS(DataDump!$N$27:$N$542,DataDump!$I$27:$I$542,"&gt;="&amp;Report!BF$59,DataDump!$I$27:$I$542,"&lt;="&amp;Report!BF$60)/(1+'Set-Up'!$F$12)</f>
        <v>0</v>
      </c>
      <c r="Y111" s="319"/>
      <c r="Z111" s="319">
        <f>SUMIFS(DataDump!$N$27:$N$542,DataDump!$I$27:$I$542,"&gt;="&amp;Report!BH$59,DataDump!$I$27:$I$542,"&lt;="&amp;Report!BH$60)/(1+'Set-Up'!$F$12)</f>
        <v>0</v>
      </c>
      <c r="AA111" s="319"/>
      <c r="AB111" s="319">
        <f>SUMIFS(DataDump!$N$27:$N$542,DataDump!$I$27:$I$542,"&gt;="&amp;Report!BJ$59,DataDump!$I$27:$I$542,"&lt;="&amp;Report!BJ$60)/(1+'Set-Up'!$F$12)</f>
        <v>0</v>
      </c>
      <c r="AC111" s="319"/>
      <c r="AD111" s="319">
        <f>SUMIFS(DataDump!$N$27:$N$542,DataDump!$I$27:$I$542,"&gt;="&amp;Report!BL$59,DataDump!$I$27:$I$542,"&lt;="&amp;Report!BL$60)/(1+'Set-Up'!$F$12)</f>
        <v>0</v>
      </c>
      <c r="AE111" s="319"/>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row>
    <row r="112" spans="1:67" ht="11" customHeight="1">
      <c r="A112" s="18"/>
      <c r="B112" s="296"/>
      <c r="C112" s="281" t="str">
        <f t="shared" si="276"/>
        <v>Total</v>
      </c>
      <c r="D112" s="281"/>
      <c r="E112" s="281"/>
      <c r="F112" s="315">
        <f>SUM(F109:G111)</f>
        <v>0</v>
      </c>
      <c r="G112" s="315"/>
      <c r="H112" s="315">
        <f>SUM(H109:I111)</f>
        <v>0</v>
      </c>
      <c r="I112" s="315"/>
      <c r="J112" s="315">
        <f>SUM(J109:K111)</f>
        <v>0</v>
      </c>
      <c r="K112" s="315"/>
      <c r="L112" s="315">
        <f>SUM(L109:M111)</f>
        <v>0</v>
      </c>
      <c r="M112" s="315"/>
      <c r="N112" s="315">
        <f>SUM(N109:O111)</f>
        <v>0</v>
      </c>
      <c r="O112" s="315"/>
      <c r="P112" s="315">
        <f>SUM(P109:Q111)</f>
        <v>0</v>
      </c>
      <c r="Q112" s="315"/>
      <c r="R112" s="315">
        <f>SUM(R109:S111)</f>
        <v>0</v>
      </c>
      <c r="S112" s="315"/>
      <c r="T112" s="315">
        <f>SUM(T109:U111)</f>
        <v>0</v>
      </c>
      <c r="U112" s="315"/>
      <c r="V112" s="315">
        <f>SUM(V109:W111)</f>
        <v>0</v>
      </c>
      <c r="W112" s="315"/>
      <c r="X112" s="315">
        <f>SUM(X109:Y111)</f>
        <v>0</v>
      </c>
      <c r="Y112" s="315"/>
      <c r="Z112" s="315">
        <f>SUM(Z109:AA111)</f>
        <v>0</v>
      </c>
      <c r="AA112" s="315"/>
      <c r="AB112" s="315">
        <f>SUM(AB109:AC111)</f>
        <v>0</v>
      </c>
      <c r="AC112" s="315"/>
      <c r="AD112" s="315">
        <f>SUM(AD109:AE111)</f>
        <v>0</v>
      </c>
      <c r="AE112" s="315"/>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row>
    <row r="113" spans="1:67" ht="11" customHeight="1">
      <c r="A113" s="18"/>
      <c r="B113" s="84"/>
      <c r="C113" s="84"/>
      <c r="D113" s="84"/>
      <c r="E113" s="84"/>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1"/>
      <c r="AE113" s="91"/>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row>
    <row r="114" spans="1:67" ht="11" customHeight="1">
      <c r="A114" s="18"/>
      <c r="B114" s="287" t="str">
        <f>B93</f>
        <v>% to Green Fee prior yr</v>
      </c>
      <c r="C114" s="282"/>
      <c r="D114" s="282"/>
      <c r="E114" s="282"/>
      <c r="F114" s="320" t="str">
        <f>IF(F109=0,"--",(F102/F109))</f>
        <v>--</v>
      </c>
      <c r="G114" s="320"/>
      <c r="H114" s="320" t="str">
        <f>IF(H109=0,"--",(H102/H109))</f>
        <v>--</v>
      </c>
      <c r="I114" s="320"/>
      <c r="J114" s="320" t="str">
        <f>IF(J109=0,"--",(J102/J109))</f>
        <v>--</v>
      </c>
      <c r="K114" s="320"/>
      <c r="L114" s="320" t="str">
        <f>IF(L109=0,"--",(L102/L109))</f>
        <v>--</v>
      </c>
      <c r="M114" s="320"/>
      <c r="N114" s="320" t="str">
        <f>IF(N109=0,"--",(N102/N109))</f>
        <v>--</v>
      </c>
      <c r="O114" s="320"/>
      <c r="P114" s="320" t="str">
        <f>IF(P109=0,"--",(P102/P109))</f>
        <v>--</v>
      </c>
      <c r="Q114" s="320"/>
      <c r="R114" s="320" t="str">
        <f>IF(R109=0,"--",(R102/R109))</f>
        <v>--</v>
      </c>
      <c r="S114" s="320"/>
      <c r="T114" s="320" t="str">
        <f>IF(T109=0,"--",(T102/T109))</f>
        <v>--</v>
      </c>
      <c r="U114" s="320"/>
      <c r="V114" s="320" t="str">
        <f>IF(V109=0,"--",(V102/V109))</f>
        <v>--</v>
      </c>
      <c r="W114" s="320"/>
      <c r="X114" s="320" t="str">
        <f>IF(X109=0,"--",(X102/X109))</f>
        <v>--</v>
      </c>
      <c r="Y114" s="320"/>
      <c r="Z114" s="320" t="str">
        <f>IF(Z109=0,"--",(Z102/Z109))</f>
        <v>--</v>
      </c>
      <c r="AA114" s="320"/>
      <c r="AB114" s="320" t="str">
        <f>IF(AB109=0,"--",(AB102/AB109))</f>
        <v>--</v>
      </c>
      <c r="AC114" s="320"/>
      <c r="AD114" s="320" t="str">
        <f>IF(AD109=0,"--",(AD102/AD109))</f>
        <v>--</v>
      </c>
      <c r="AE114" s="320"/>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row>
    <row r="115" spans="1:67" ht="11" customHeight="1">
      <c r="A115" s="18"/>
      <c r="B115" s="287" t="str">
        <f t="shared" ref="B115:B117" si="277">B94</f>
        <v>% to Catering prior yr</v>
      </c>
      <c r="C115" s="282"/>
      <c r="D115" s="282"/>
      <c r="E115" s="282"/>
      <c r="F115" s="320" t="str">
        <f t="shared" ref="F115:H117" si="278">IF(F110=0,"--",(F103/F110))</f>
        <v>--</v>
      </c>
      <c r="G115" s="320"/>
      <c r="H115" s="320" t="str">
        <f t="shared" si="278"/>
        <v>--</v>
      </c>
      <c r="I115" s="320"/>
      <c r="J115" s="320" t="str">
        <f t="shared" ref="J115" si="279">IF(J110=0,"--",(J103/J110))</f>
        <v>--</v>
      </c>
      <c r="K115" s="320"/>
      <c r="L115" s="320" t="str">
        <f t="shared" ref="L115" si="280">IF(L110=0,"--",(L103/L110))</f>
        <v>--</v>
      </c>
      <c r="M115" s="320"/>
      <c r="N115" s="320" t="str">
        <f t="shared" ref="N115" si="281">IF(N110=0,"--",(N103/N110))</f>
        <v>--</v>
      </c>
      <c r="O115" s="320"/>
      <c r="P115" s="320" t="str">
        <f t="shared" ref="P115" si="282">IF(P110=0,"--",(P103/P110))</f>
        <v>--</v>
      </c>
      <c r="Q115" s="320"/>
      <c r="R115" s="320" t="str">
        <f t="shared" ref="R115" si="283">IF(R110=0,"--",(R103/R110))</f>
        <v>--</v>
      </c>
      <c r="S115" s="320"/>
      <c r="T115" s="320" t="str">
        <f t="shared" ref="T115" si="284">IF(T110=0,"--",(T103/T110))</f>
        <v>--</v>
      </c>
      <c r="U115" s="320"/>
      <c r="V115" s="320" t="str">
        <f t="shared" ref="V115" si="285">IF(V110=0,"--",(V103/V110))</f>
        <v>--</v>
      </c>
      <c r="W115" s="320"/>
      <c r="X115" s="320" t="str">
        <f t="shared" ref="X115" si="286">IF(X110=0,"--",(X103/X110))</f>
        <v>--</v>
      </c>
      <c r="Y115" s="320"/>
      <c r="Z115" s="320" t="str">
        <f t="shared" ref="Z115" si="287">IF(Z110=0,"--",(Z103/Z110))</f>
        <v>--</v>
      </c>
      <c r="AA115" s="320"/>
      <c r="AB115" s="320" t="str">
        <f t="shared" ref="AB115" si="288">IF(AB110=0,"--",(AB103/AB110))</f>
        <v>--</v>
      </c>
      <c r="AC115" s="320"/>
      <c r="AD115" s="320" t="str">
        <f t="shared" ref="AD115" si="289">IF(AD110=0,"--",(AD103/AD110))</f>
        <v>--</v>
      </c>
      <c r="AE115" s="320"/>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row>
    <row r="116" spans="1:67" ht="11" customHeight="1" thickBot="1">
      <c r="A116" s="18"/>
      <c r="B116" s="287" t="str">
        <f t="shared" si="277"/>
        <v>% to Other prior yr</v>
      </c>
      <c r="C116" s="282"/>
      <c r="D116" s="282"/>
      <c r="E116" s="282"/>
      <c r="F116" s="317" t="str">
        <f t="shared" si="278"/>
        <v>--</v>
      </c>
      <c r="G116" s="317"/>
      <c r="H116" s="317" t="str">
        <f t="shared" si="278"/>
        <v>--</v>
      </c>
      <c r="I116" s="317"/>
      <c r="J116" s="317" t="str">
        <f t="shared" ref="J116" si="290">IF(J111=0,"--",(J104/J111))</f>
        <v>--</v>
      </c>
      <c r="K116" s="317"/>
      <c r="L116" s="317" t="str">
        <f t="shared" ref="L116" si="291">IF(L111=0,"--",(L104/L111))</f>
        <v>--</v>
      </c>
      <c r="M116" s="317"/>
      <c r="N116" s="317" t="str">
        <f t="shared" ref="N116" si="292">IF(N111=0,"--",(N104/N111))</f>
        <v>--</v>
      </c>
      <c r="O116" s="317"/>
      <c r="P116" s="317" t="str">
        <f t="shared" ref="P116" si="293">IF(P111=0,"--",(P104/P111))</f>
        <v>--</v>
      </c>
      <c r="Q116" s="317"/>
      <c r="R116" s="317" t="str">
        <f t="shared" ref="R116" si="294">IF(R111=0,"--",(R104/R111))</f>
        <v>--</v>
      </c>
      <c r="S116" s="317"/>
      <c r="T116" s="317" t="str">
        <f t="shared" ref="T116" si="295">IF(T111=0,"--",(T104/T111))</f>
        <v>--</v>
      </c>
      <c r="U116" s="317"/>
      <c r="V116" s="317" t="str">
        <f t="shared" ref="V116" si="296">IF(V111=0,"--",(V104/V111))</f>
        <v>--</v>
      </c>
      <c r="W116" s="317"/>
      <c r="X116" s="317" t="str">
        <f t="shared" ref="X116" si="297">IF(X111=0,"--",(X104/X111))</f>
        <v>--</v>
      </c>
      <c r="Y116" s="317"/>
      <c r="Z116" s="317" t="str">
        <f t="shared" ref="Z116" si="298">IF(Z111=0,"--",(Z104/Z111))</f>
        <v>--</v>
      </c>
      <c r="AA116" s="317"/>
      <c r="AB116" s="317" t="str">
        <f t="shared" ref="AB116" si="299">IF(AB111=0,"--",(AB104/AB111))</f>
        <v>--</v>
      </c>
      <c r="AC116" s="317"/>
      <c r="AD116" s="317" t="str">
        <f t="shared" ref="AD116" si="300">IF(AD111=0,"--",(AD104/AD111))</f>
        <v>--</v>
      </c>
      <c r="AE116" s="317"/>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row>
    <row r="117" spans="1:67" ht="11" customHeight="1">
      <c r="A117" s="19"/>
      <c r="B117" s="288" t="str">
        <f t="shared" si="277"/>
        <v>% to Total prior yr</v>
      </c>
      <c r="C117" s="281"/>
      <c r="D117" s="281"/>
      <c r="E117" s="281"/>
      <c r="F117" s="318" t="str">
        <f t="shared" si="278"/>
        <v>--</v>
      </c>
      <c r="G117" s="318"/>
      <c r="H117" s="318" t="str">
        <f t="shared" si="278"/>
        <v>--</v>
      </c>
      <c r="I117" s="318"/>
      <c r="J117" s="318" t="str">
        <f t="shared" ref="J117" si="301">IF(J112=0,"--",(J105/J112))</f>
        <v>--</v>
      </c>
      <c r="K117" s="318"/>
      <c r="L117" s="318" t="str">
        <f t="shared" ref="L117" si="302">IF(L112=0,"--",(L105/L112))</f>
        <v>--</v>
      </c>
      <c r="M117" s="318"/>
      <c r="N117" s="318" t="str">
        <f t="shared" ref="N117" si="303">IF(N112=0,"--",(N105/N112))</f>
        <v>--</v>
      </c>
      <c r="O117" s="318"/>
      <c r="P117" s="318" t="str">
        <f t="shared" ref="P117" si="304">IF(P112=0,"--",(P105/P112))</f>
        <v>--</v>
      </c>
      <c r="Q117" s="318"/>
      <c r="R117" s="318" t="str">
        <f t="shared" ref="R117" si="305">IF(R112=0,"--",(R105/R112))</f>
        <v>--</v>
      </c>
      <c r="S117" s="318"/>
      <c r="T117" s="318" t="str">
        <f t="shared" ref="T117" si="306">IF(T112=0,"--",(T105/T112))</f>
        <v>--</v>
      </c>
      <c r="U117" s="318"/>
      <c r="V117" s="318" t="str">
        <f t="shared" ref="V117" si="307">IF(V112=0,"--",(V105/V112))</f>
        <v>--</v>
      </c>
      <c r="W117" s="318"/>
      <c r="X117" s="318" t="str">
        <f t="shared" ref="X117" si="308">IF(X112=0,"--",(X105/X112))</f>
        <v>--</v>
      </c>
      <c r="Y117" s="318"/>
      <c r="Z117" s="318" t="str">
        <f t="shared" ref="Z117" si="309">IF(Z112=0,"--",(Z105/Z112))</f>
        <v>--</v>
      </c>
      <c r="AA117" s="318"/>
      <c r="AB117" s="318" t="str">
        <f t="shared" ref="AB117" si="310">IF(AB112=0,"--",(AB105/AB112))</f>
        <v>--</v>
      </c>
      <c r="AC117" s="318"/>
      <c r="AD117" s="318" t="str">
        <f t="shared" ref="AD117" si="311">IF(AD112=0,"--",(AD105/AD112))</f>
        <v>--</v>
      </c>
      <c r="AE117" s="318"/>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row>
    <row r="118" spans="1:67" ht="4" customHeight="1">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row>
    <row r="119" spans="1:67" ht="11" customHeight="1">
      <c r="A119" s="3"/>
      <c r="B119" s="329" t="s">
        <v>134</v>
      </c>
      <c r="C119" s="311"/>
      <c r="D119" s="311"/>
      <c r="E119" s="311"/>
      <c r="F119" s="311"/>
      <c r="G119" s="311"/>
      <c r="H119" s="311"/>
      <c r="I119" s="311"/>
      <c r="J119" s="311"/>
      <c r="K119" s="311"/>
      <c r="L119" s="311"/>
      <c r="M119" s="311"/>
      <c r="N119" s="311"/>
      <c r="O119" s="311"/>
      <c r="P119" s="311"/>
      <c r="Q119" s="311"/>
      <c r="R119" s="311"/>
      <c r="S119" s="311"/>
      <c r="T119" s="311"/>
      <c r="U119" s="311"/>
      <c r="V119" s="311"/>
      <c r="W119" s="311"/>
      <c r="X119" s="311"/>
      <c r="Y119" s="311"/>
      <c r="Z119" s="311"/>
      <c r="AA119" s="311"/>
      <c r="AB119" s="311"/>
      <c r="AC119" s="311"/>
      <c r="AD119" s="311"/>
      <c r="AE119" s="330"/>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row>
    <row r="120" spans="1:67" ht="11" customHeight="1">
      <c r="A120" s="3"/>
      <c r="B120" s="93"/>
      <c r="C120" s="84"/>
      <c r="D120" s="84"/>
      <c r="E120" s="84"/>
      <c r="F120" s="294" t="s">
        <v>38</v>
      </c>
      <c r="G120" s="294"/>
      <c r="H120" s="294" t="s">
        <v>39</v>
      </c>
      <c r="I120" s="294"/>
      <c r="J120" s="294" t="s">
        <v>40</v>
      </c>
      <c r="K120" s="294"/>
      <c r="L120" s="294" t="s">
        <v>41</v>
      </c>
      <c r="M120" s="294"/>
      <c r="N120" s="294" t="s">
        <v>42</v>
      </c>
      <c r="O120" s="294"/>
      <c r="P120" s="294" t="s">
        <v>43</v>
      </c>
      <c r="Q120" s="294"/>
      <c r="R120" s="294" t="s">
        <v>44</v>
      </c>
      <c r="S120" s="294"/>
      <c r="T120" s="294" t="s">
        <v>45</v>
      </c>
      <c r="U120" s="294"/>
      <c r="V120" s="294" t="s">
        <v>46</v>
      </c>
      <c r="W120" s="294"/>
      <c r="X120" s="294" t="s">
        <v>126</v>
      </c>
      <c r="Y120" s="294"/>
      <c r="Z120" s="294" t="s">
        <v>104</v>
      </c>
      <c r="AA120" s="294"/>
      <c r="AB120" s="294" t="s">
        <v>95</v>
      </c>
      <c r="AC120" s="294"/>
      <c r="AD120" s="316" t="s">
        <v>96</v>
      </c>
      <c r="AE120" s="327"/>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row>
    <row r="121" spans="1:67" ht="11" customHeight="1">
      <c r="A121" s="3"/>
      <c r="B121" s="287" t="s">
        <v>132</v>
      </c>
      <c r="C121" s="282"/>
      <c r="D121" s="282"/>
      <c r="E121" s="282"/>
      <c r="F121" s="306" t="str">
        <f>IF(AP121=0,"--",(AP121/F58))</f>
        <v>--</v>
      </c>
      <c r="G121" s="306"/>
      <c r="H121" s="306" t="str">
        <f>IF(AR121=0,"--",(AR121/H58))</f>
        <v>--</v>
      </c>
      <c r="I121" s="306"/>
      <c r="J121" s="306" t="str">
        <f>IF(AT121=0,"--",(AT121/J58))</f>
        <v>--</v>
      </c>
      <c r="K121" s="306"/>
      <c r="L121" s="306" t="str">
        <f>IF(AV121=0,"--",(AV121/L58))</f>
        <v>--</v>
      </c>
      <c r="M121" s="306"/>
      <c r="N121" s="306" t="str">
        <f>IF(AX121=0,"--",(AX121/N58))</f>
        <v>--</v>
      </c>
      <c r="O121" s="306"/>
      <c r="P121" s="306" t="str">
        <f>IF(AZ121=0,"--",(AZ121/P58))</f>
        <v>--</v>
      </c>
      <c r="Q121" s="306"/>
      <c r="R121" s="306" t="str">
        <f>IF(BB121=0,"--",(BB121/R58))</f>
        <v>--</v>
      </c>
      <c r="S121" s="306"/>
      <c r="T121" s="306" t="str">
        <f>IF(BD121=0,"--",(BD121/T58))</f>
        <v>--</v>
      </c>
      <c r="U121" s="306"/>
      <c r="V121" s="306" t="str">
        <f>IF(BF121=0,"--",(BF121/V58))</f>
        <v>--</v>
      </c>
      <c r="W121" s="306"/>
      <c r="X121" s="306" t="str">
        <f>IF(BH121=0,"--",(BH121/X58))</f>
        <v>--</v>
      </c>
      <c r="Y121" s="306"/>
      <c r="Z121" s="306" t="str">
        <f>IF(BJ121=0,"--",(BJ121/Z58))</f>
        <v>--</v>
      </c>
      <c r="AA121" s="306"/>
      <c r="AB121" s="306" t="str">
        <f>IF(BL121=0,"--",(BL121/AB58))</f>
        <v>--</v>
      </c>
      <c r="AC121" s="306"/>
      <c r="AD121" s="307" t="str">
        <f>IF(BM121=0,"--",(BM121/AD58))</f>
        <v>--</v>
      </c>
      <c r="AE121" s="308"/>
      <c r="AG121"/>
      <c r="AH121"/>
      <c r="AI121"/>
      <c r="AJ121"/>
      <c r="AK121"/>
      <c r="AL121"/>
      <c r="AM121"/>
      <c r="AN121"/>
      <c r="AO121"/>
      <c r="AP121" s="45">
        <f>(SUMIFS(DataDump!$S$27:$S$542,DataDump!$C$27:$C$542,"&gt;="&amp;Report!AP$56,DataDump!$C$27:$C$542,"&lt;="&amp;Report!AP$57))</f>
        <v>0</v>
      </c>
      <c r="AQ121" s="45"/>
      <c r="AR121" s="45">
        <f>(SUMIFS(DataDump!$S$27:$S$542,DataDump!$C$27:$C$542,"&gt;="&amp;Report!AR$56,DataDump!$C$27:$C$542,"&lt;="&amp;Report!AR$57))</f>
        <v>0</v>
      </c>
      <c r="AS121"/>
      <c r="AT121" s="45">
        <f>(SUMIFS(DataDump!$S$27:$S$542,DataDump!$C$27:$C$542,"&gt;="&amp;Report!AT$56,DataDump!$C$27:$C$542,"&lt;="&amp;Report!AT$57))</f>
        <v>0</v>
      </c>
      <c r="AU121"/>
      <c r="AV121" s="45">
        <f>(SUMIFS(DataDump!$S$27:$S$542,DataDump!$C$27:$C$542,"&gt;="&amp;Report!AV$56,DataDump!$C$27:$C$542,"&lt;="&amp;Report!AV$57))</f>
        <v>0</v>
      </c>
      <c r="AW121"/>
      <c r="AX121" s="45">
        <f>(SUMIFS(DataDump!$S$27:$S$542,DataDump!$C$27:$C$542,"&gt;="&amp;Report!AX$56,DataDump!$C$27:$C$542,"&lt;="&amp;Report!AX$57))</f>
        <v>0</v>
      </c>
      <c r="AY121"/>
      <c r="AZ121" s="45">
        <f>(SUMIFS(DataDump!$S$27:$S$542,DataDump!$C$27:$C$542,"&gt;="&amp;Report!AZ$56,DataDump!$C$27:$C$542,"&lt;="&amp;Report!AZ$57))</f>
        <v>0</v>
      </c>
      <c r="BA121"/>
      <c r="BB121" s="45">
        <f>(SUMIFS(DataDump!$S$27:$S$542,DataDump!$C$27:$C$542,"&gt;="&amp;Report!BB$56,DataDump!$C$27:$C$542,"&lt;="&amp;Report!BB$57))</f>
        <v>0</v>
      </c>
      <c r="BC121"/>
      <c r="BD121" s="45">
        <f>(SUMIFS(DataDump!$S$27:$S$542,DataDump!$C$27:$C$542,"&gt;="&amp;Report!BD$56,DataDump!$C$27:$C$542,"&lt;="&amp;Report!BD$57))</f>
        <v>0</v>
      </c>
      <c r="BE121"/>
      <c r="BF121" s="45">
        <f>(SUMIFS(DataDump!$S$27:$S$542,DataDump!$C$27:$C$542,"&gt;="&amp;Report!BF$56,DataDump!$C$27:$C$542,"&lt;="&amp;Report!BF$57))</f>
        <v>0</v>
      </c>
      <c r="BG121"/>
      <c r="BH121" s="45">
        <f>(SUMIFS(DataDump!$S$27:$S$542,DataDump!$C$27:$C$542,"&gt;="&amp;Report!BH$56,DataDump!$C$27:$C$542,"&lt;="&amp;Report!BH$57))</f>
        <v>0</v>
      </c>
      <c r="BI121"/>
      <c r="BJ121" s="45">
        <f>(SUMIFS(DataDump!$S$27:$S$542,DataDump!$C$27:$C$542,"&gt;="&amp;Report!BJ$56,DataDump!$C$27:$C$542,"&lt;="&amp;Report!BJ$57))</f>
        <v>0</v>
      </c>
      <c r="BK121"/>
      <c r="BL121" s="45">
        <f>(SUMIFS(DataDump!$S$27:$S$542,DataDump!$C$27:$C$542,"&gt;="&amp;Report!BL$56,DataDump!$C$27:$C$542,"&lt;="&amp;Report!BL$57))</f>
        <v>0</v>
      </c>
      <c r="BM121" s="52">
        <f>SUM(AP121:BL121)</f>
        <v>0</v>
      </c>
      <c r="BN121"/>
      <c r="BO121"/>
    </row>
    <row r="122" spans="1:67" ht="11" customHeight="1">
      <c r="A122" s="3"/>
      <c r="B122" s="289" t="s">
        <v>133</v>
      </c>
      <c r="C122" s="283"/>
      <c r="D122" s="283"/>
      <c r="E122" s="283"/>
      <c r="F122" s="332" t="str">
        <f>IF(AP122=0,"--",(AP122/F65))</f>
        <v>--</v>
      </c>
      <c r="G122" s="332"/>
      <c r="H122" s="332" t="str">
        <f>IF(AR122=0,"--",(AR122/H65))</f>
        <v>--</v>
      </c>
      <c r="I122" s="332"/>
      <c r="J122" s="332" t="str">
        <f>IF(AT122=0,"--",(AT122/J65))</f>
        <v>--</v>
      </c>
      <c r="K122" s="332"/>
      <c r="L122" s="332" t="str">
        <f>IF(AV122=0,"--",(AV122/L65))</f>
        <v>--</v>
      </c>
      <c r="M122" s="332"/>
      <c r="N122" s="332" t="str">
        <f>IF(AX122=0,"--",(AX122/N65))</f>
        <v>--</v>
      </c>
      <c r="O122" s="332"/>
      <c r="P122" s="332" t="str">
        <f>IF(AZ122=0,"--",(AZ122/P65))</f>
        <v>--</v>
      </c>
      <c r="Q122" s="332"/>
      <c r="R122" s="332" t="str">
        <f>IF(BB122=0,"--",(BB122/R65))</f>
        <v>--</v>
      </c>
      <c r="S122" s="332"/>
      <c r="T122" s="332" t="str">
        <f>IF(BD122=0,"--",(BD122/T65))</f>
        <v>--</v>
      </c>
      <c r="U122" s="332"/>
      <c r="V122" s="332" t="str">
        <f>IF(BF122=0,"--",(BF122/V65))</f>
        <v>--</v>
      </c>
      <c r="W122" s="332"/>
      <c r="X122" s="332" t="str">
        <f>IF(BH122=0,"--",(BH122/X65))</f>
        <v>--</v>
      </c>
      <c r="Y122" s="332"/>
      <c r="Z122" s="332" t="str">
        <f>IF(BJ122=0,"--",(BJ122/Z65))</f>
        <v>--</v>
      </c>
      <c r="AA122" s="332"/>
      <c r="AB122" s="332" t="str">
        <f>IF(BL122=0,"--",(BL122/AB65))</f>
        <v>--</v>
      </c>
      <c r="AC122" s="332"/>
      <c r="AD122" s="309" t="str">
        <f>IF(BM122=0,"--",(BM122/AD44))</f>
        <v>--</v>
      </c>
      <c r="AE122" s="310"/>
      <c r="AG122"/>
      <c r="AH122"/>
      <c r="AI122"/>
      <c r="AJ122"/>
      <c r="AK122"/>
      <c r="AL122"/>
      <c r="AM122"/>
      <c r="AN122"/>
      <c r="AO122"/>
      <c r="AP122" s="51">
        <f>(SUMIFS(DataDump!$P$27:$P$542,DataDump!$J$27:$J$542,"&gt;="&amp;Report!AP$59,DataDump!$J$27:$J$542,"&lt;="&amp;Report!AP$60))</f>
        <v>0</v>
      </c>
      <c r="AQ122"/>
      <c r="AR122" s="51">
        <f>(SUMIFS(DataDump!$P$27:$P$542,DataDump!$J$27:$J$542,"&gt;="&amp;Report!AR$59,DataDump!$J$27:$J$542,"&lt;="&amp;Report!AR$60))</f>
        <v>0</v>
      </c>
      <c r="AS122"/>
      <c r="AT122" s="51">
        <f>(SUMIFS(DataDump!$P$27:$P$542,DataDump!$J$27:$J$542,"&gt;="&amp;Report!AT$59,DataDump!$J$27:$J$542,"&lt;="&amp;Report!AT$60))</f>
        <v>0</v>
      </c>
      <c r="AU122"/>
      <c r="AV122" s="51">
        <f>(SUMIFS(DataDump!$P$27:$P$542,DataDump!$J$27:$J$542,"&gt;="&amp;Report!AV$59,DataDump!$J$27:$J$542,"&lt;="&amp;Report!AV$60))</f>
        <v>0</v>
      </c>
      <c r="AW122"/>
      <c r="AX122" s="51">
        <f>(SUMIFS(DataDump!$P$27:$P$542,DataDump!$J$27:$J$542,"&gt;="&amp;Report!AX$59,DataDump!$J$27:$J$542,"&lt;="&amp;Report!AX$60))</f>
        <v>0</v>
      </c>
      <c r="AY122"/>
      <c r="AZ122" s="51">
        <f>(SUMIFS(DataDump!$P$27:$P$542,DataDump!$J$27:$J$542,"&gt;="&amp;Report!AZ$59,DataDump!$J$27:$J$542,"&lt;="&amp;Report!AZ$60))</f>
        <v>0</v>
      </c>
      <c r="BA122"/>
      <c r="BB122" s="51">
        <f>(SUMIFS(DataDump!$P$27:$P$542,DataDump!$J$27:$J$542,"&gt;="&amp;Report!BB$59,DataDump!$J$27:$J$542,"&lt;="&amp;Report!BB$60))</f>
        <v>0</v>
      </c>
      <c r="BC122"/>
      <c r="BD122" s="51">
        <f>(SUMIFS(DataDump!$P$27:$P$542,DataDump!$J$27:$J$542,"&gt;="&amp;Report!BD$59,DataDump!$J$27:$J$542,"&lt;="&amp;Report!BD$60))</f>
        <v>0</v>
      </c>
      <c r="BE122"/>
      <c r="BF122" s="51">
        <f>(SUMIFS(DataDump!$P$27:$P$542,DataDump!$J$27:$J$542,"&gt;="&amp;Report!BF$59,DataDump!$J$27:$J$542,"&lt;="&amp;Report!BF$60))</f>
        <v>0</v>
      </c>
      <c r="BG122"/>
      <c r="BH122" s="51">
        <f>(SUMIFS(DataDump!$P$27:$P$542,DataDump!$J$27:$J$542,"&gt;="&amp;Report!BH$59,DataDump!$J$27:$J$542,"&lt;="&amp;Report!BH$60))</f>
        <v>0</v>
      </c>
      <c r="BI122"/>
      <c r="BJ122" s="51">
        <f>(SUMIFS(DataDump!$P$27:$P$542,DataDump!$J$27:$J$542,"&gt;="&amp;Report!BJ$59,DataDump!$J$27:$J$542,"&lt;="&amp;Report!BJ$60))</f>
        <v>0</v>
      </c>
      <c r="BK122"/>
      <c r="BL122" s="51">
        <f>(SUMIFS(DataDump!$P$27:$P$542,DataDump!$J$27:$J$542,"&gt;="&amp;Report!BL$59,DataDump!$J$27:$J$542,"&lt;="&amp;Report!BL$60))</f>
        <v>0</v>
      </c>
      <c r="BM122" s="52">
        <f>SUM(AP122:BL122)</f>
        <v>0</v>
      </c>
      <c r="BN122"/>
      <c r="BO122"/>
    </row>
    <row r="123" spans="1:67" ht="4" customHeight="1">
      <c r="A123" s="3"/>
      <c r="B123" s="94"/>
      <c r="C123" s="94"/>
      <c r="D123" s="92"/>
      <c r="E123" s="92"/>
      <c r="F123" s="331"/>
      <c r="G123" s="331"/>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row>
    <row r="124" spans="1:67" ht="11" customHeight="1">
      <c r="A124" s="23"/>
      <c r="B124" s="311" t="s">
        <v>93</v>
      </c>
      <c r="C124" s="311"/>
      <c r="D124" s="311"/>
      <c r="E124" s="311"/>
      <c r="F124" s="311"/>
      <c r="G124" s="311"/>
      <c r="H124" s="311"/>
      <c r="I124" s="311"/>
      <c r="J124" s="311"/>
      <c r="K124" s="311"/>
      <c r="L124" s="311"/>
      <c r="M124" s="311"/>
      <c r="N124" s="311"/>
      <c r="O124" s="311"/>
      <c r="P124" s="311"/>
      <c r="Q124" s="311"/>
      <c r="R124" s="311"/>
      <c r="S124" s="311"/>
      <c r="T124" s="311"/>
      <c r="U124" s="311"/>
      <c r="V124" s="311"/>
      <c r="W124" s="311"/>
      <c r="X124" s="311"/>
      <c r="Y124" s="311"/>
      <c r="Z124" s="311"/>
      <c r="AA124" s="311"/>
      <c r="AB124" s="311"/>
      <c r="AC124" s="311"/>
      <c r="AD124" s="311"/>
      <c r="AE124" s="311"/>
      <c r="AF124" s="23"/>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row>
    <row r="125" spans="1:67" s="9" customFormat="1" ht="11" customHeight="1">
      <c r="A125" s="13"/>
      <c r="B125" s="84"/>
      <c r="C125" s="84"/>
      <c r="D125" s="84"/>
      <c r="E125" s="84"/>
      <c r="F125" s="294" t="str">
        <f>F120</f>
        <v>January</v>
      </c>
      <c r="G125" s="294"/>
      <c r="H125" s="294" t="str">
        <f>H120</f>
        <v>February</v>
      </c>
      <c r="I125" s="294"/>
      <c r="J125" s="294" t="str">
        <f>J120</f>
        <v>March</v>
      </c>
      <c r="K125" s="294"/>
      <c r="L125" s="294" t="str">
        <f>L120</f>
        <v>April</v>
      </c>
      <c r="M125" s="294"/>
      <c r="N125" s="294" t="str">
        <f>N120</f>
        <v>May</v>
      </c>
      <c r="O125" s="294"/>
      <c r="P125" s="294" t="str">
        <f>P120</f>
        <v>June</v>
      </c>
      <c r="Q125" s="294"/>
      <c r="R125" s="294" t="str">
        <f>R120</f>
        <v>July</v>
      </c>
      <c r="S125" s="294"/>
      <c r="T125" s="294" t="str">
        <f>T120</f>
        <v>August</v>
      </c>
      <c r="U125" s="294"/>
      <c r="V125" s="294" t="str">
        <f>V120</f>
        <v>September</v>
      </c>
      <c r="W125" s="294"/>
      <c r="X125" s="294" t="str">
        <f>X120</f>
        <v>October</v>
      </c>
      <c r="Y125" s="294"/>
      <c r="Z125" s="294" t="str">
        <f>Z120</f>
        <v>November</v>
      </c>
      <c r="AA125" s="294"/>
      <c r="AB125" s="294" t="str">
        <f>AB120</f>
        <v>December</v>
      </c>
      <c r="AC125" s="294"/>
      <c r="AD125" s="316" t="str">
        <f>AD120</f>
        <v>Total</v>
      </c>
      <c r="AE125" s="316"/>
      <c r="AF125" s="13"/>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row>
    <row r="126" spans="1:67" s="9" customFormat="1" ht="11" customHeight="1">
      <c r="A126" s="13"/>
      <c r="B126" s="290" t="s">
        <v>85</v>
      </c>
      <c r="C126" s="282" t="s">
        <v>83</v>
      </c>
      <c r="D126" s="282"/>
      <c r="E126" s="282"/>
      <c r="F126" s="299" t="str">
        <f>IF(F37=0,"--",(F38/F37))</f>
        <v>--</v>
      </c>
      <c r="G126" s="299"/>
      <c r="H126" s="299" t="str">
        <f>IF(H37=0,"--",(H38/H37))</f>
        <v>--</v>
      </c>
      <c r="I126" s="299"/>
      <c r="J126" s="299" t="str">
        <f>IF(J37=0,"--",(J38/J37))</f>
        <v>--</v>
      </c>
      <c r="K126" s="299"/>
      <c r="L126" s="299" t="str">
        <f>IF(L37=0,"--",(L38/L37))</f>
        <v>--</v>
      </c>
      <c r="M126" s="299"/>
      <c r="N126" s="299" t="str">
        <f>IF(N37=0,"--",(N38/N37))</f>
        <v>--</v>
      </c>
      <c r="O126" s="299"/>
      <c r="P126" s="299" t="str">
        <f>IF(P37=0,"--",(P38/P37))</f>
        <v>--</v>
      </c>
      <c r="Q126" s="299"/>
      <c r="R126" s="299" t="str">
        <f>IF(R37=0,"--",(R38/R37))</f>
        <v>--</v>
      </c>
      <c r="S126" s="299"/>
      <c r="T126" s="299" t="str">
        <f>IF(T37=0,"--",(T38/T37))</f>
        <v>--</v>
      </c>
      <c r="U126" s="299"/>
      <c r="V126" s="299" t="str">
        <f>IF(V37=0,"--",(V38/V37))</f>
        <v>--</v>
      </c>
      <c r="W126" s="299"/>
      <c r="X126" s="299" t="str">
        <f>IF(X37=0,"--",(X38/X37))</f>
        <v>--</v>
      </c>
      <c r="Y126" s="299"/>
      <c r="Z126" s="299" t="str">
        <f>IF(Z37=0,"--",(Z38/Z37))</f>
        <v>--</v>
      </c>
      <c r="AA126" s="299"/>
      <c r="AB126" s="299" t="str">
        <f>IF(AB37=0,"--",(AB38/AB37))</f>
        <v>--</v>
      </c>
      <c r="AC126" s="299"/>
      <c r="AD126" s="298" t="str">
        <f>IF(AD37=0,"--",(AD38/AD37))</f>
        <v>--</v>
      </c>
      <c r="AE126" s="298"/>
      <c r="AF126" s="13"/>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row>
    <row r="127" spans="1:67" s="9" customFormat="1" ht="11" customHeight="1">
      <c r="A127" s="13"/>
      <c r="B127" s="290"/>
      <c r="C127" s="282" t="s">
        <v>84</v>
      </c>
      <c r="D127" s="282"/>
      <c r="E127" s="282"/>
      <c r="F127" s="299"/>
      <c r="G127" s="299"/>
      <c r="H127" s="299"/>
      <c r="I127" s="299"/>
      <c r="J127" s="299"/>
      <c r="K127" s="299"/>
      <c r="L127" s="299"/>
      <c r="M127" s="299"/>
      <c r="N127" s="299"/>
      <c r="O127" s="299"/>
      <c r="P127" s="299"/>
      <c r="Q127" s="299"/>
      <c r="R127" s="299"/>
      <c r="S127" s="299"/>
      <c r="T127" s="299"/>
      <c r="U127" s="299"/>
      <c r="V127" s="299"/>
      <c r="W127" s="299"/>
      <c r="X127" s="299"/>
      <c r="Y127" s="299"/>
      <c r="Z127" s="299"/>
      <c r="AA127" s="299"/>
      <c r="AB127" s="299"/>
      <c r="AC127" s="299"/>
      <c r="AD127" s="298"/>
      <c r="AE127" s="298"/>
      <c r="AF127" s="13"/>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row>
    <row r="128" spans="1:67" s="9" customFormat="1" ht="5" customHeight="1">
      <c r="A128" s="13"/>
      <c r="B128" s="290"/>
      <c r="C128" s="99"/>
      <c r="D128" s="99"/>
      <c r="E128" s="99"/>
      <c r="F128" s="95"/>
      <c r="G128" s="95"/>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13"/>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row>
    <row r="129" spans="1:67" s="9" customFormat="1" ht="11" customHeight="1">
      <c r="A129" s="13"/>
      <c r="B129" s="290"/>
      <c r="C129" s="282" t="s">
        <v>86</v>
      </c>
      <c r="D129" s="282"/>
      <c r="E129" s="282"/>
      <c r="F129" s="299" t="str">
        <f ca="1">IF(F38=0,"--",((F39/F38)))</f>
        <v>--</v>
      </c>
      <c r="G129" s="299"/>
      <c r="H129" s="299" t="str">
        <f ca="1">IF(H38=0,"--",((H39/H38)))</f>
        <v>--</v>
      </c>
      <c r="I129" s="299"/>
      <c r="J129" s="299" t="str">
        <f ca="1">IF(J38=0,"--",((J39/J38)))</f>
        <v>--</v>
      </c>
      <c r="K129" s="299"/>
      <c r="L129" s="299" t="str">
        <f ca="1">IF(L38=0,"--",((L39/L38)))</f>
        <v>--</v>
      </c>
      <c r="M129" s="299"/>
      <c r="N129" s="299" t="str">
        <f ca="1">IF(N38=0,"--",((N39/N38)))</f>
        <v>--</v>
      </c>
      <c r="O129" s="299"/>
      <c r="P129" s="299" t="str">
        <f ca="1">IF(P38=0,"--",((P39/P38)))</f>
        <v>--</v>
      </c>
      <c r="Q129" s="299"/>
      <c r="R129" s="299" t="str">
        <f ca="1">IF(R38=0,"--",((R39/R38)))</f>
        <v>--</v>
      </c>
      <c r="S129" s="299"/>
      <c r="T129" s="299" t="str">
        <f ca="1">IF(T38=0,"--",((T39/T38)))</f>
        <v>--</v>
      </c>
      <c r="U129" s="299"/>
      <c r="V129" s="299" t="str">
        <f ca="1">IF(V38=0,"--",((V39/V38)))</f>
        <v>--</v>
      </c>
      <c r="W129" s="299"/>
      <c r="X129" s="299" t="str">
        <f ca="1">IF(X38=0,"--",((X39/X38)))</f>
        <v>--</v>
      </c>
      <c r="Y129" s="299"/>
      <c r="Z129" s="299" t="str">
        <f ca="1">IF(Z38=0,"--",((Z39/Z38)))</f>
        <v>--</v>
      </c>
      <c r="AA129" s="299"/>
      <c r="AB129" s="299" t="str">
        <f ca="1">IF(AB38=0,"--",((AB39/AB38)))</f>
        <v>--</v>
      </c>
      <c r="AC129" s="299"/>
      <c r="AD129" s="298" t="str">
        <f ca="1">IF(AD38=0,"--",((AD39/AD38)))</f>
        <v>--</v>
      </c>
      <c r="AE129" s="298"/>
      <c r="AF129" s="13"/>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row>
    <row r="130" spans="1:67" s="9" customFormat="1" ht="11" customHeight="1">
      <c r="A130" s="13"/>
      <c r="B130" s="290"/>
      <c r="C130" s="283" t="s">
        <v>87</v>
      </c>
      <c r="D130" s="283"/>
      <c r="E130" s="283"/>
      <c r="F130" s="300"/>
      <c r="G130" s="300"/>
      <c r="H130" s="300"/>
      <c r="I130" s="300"/>
      <c r="J130" s="300"/>
      <c r="K130" s="300"/>
      <c r="L130" s="300"/>
      <c r="M130" s="300"/>
      <c r="N130" s="300"/>
      <c r="O130" s="300"/>
      <c r="P130" s="300"/>
      <c r="Q130" s="300"/>
      <c r="R130" s="300"/>
      <c r="S130" s="300"/>
      <c r="T130" s="300"/>
      <c r="U130" s="300"/>
      <c r="V130" s="300"/>
      <c r="W130" s="300"/>
      <c r="X130" s="300"/>
      <c r="Y130" s="300"/>
      <c r="Z130" s="300"/>
      <c r="AA130" s="300"/>
      <c r="AB130" s="300"/>
      <c r="AC130" s="300"/>
      <c r="AD130" s="305"/>
      <c r="AE130" s="305"/>
      <c r="AF130" s="13"/>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row>
    <row r="131" spans="1:67" s="9" customFormat="1" ht="11" customHeight="1">
      <c r="A131" s="13"/>
      <c r="B131" s="290"/>
      <c r="C131" s="284" t="s">
        <v>88</v>
      </c>
      <c r="D131" s="284"/>
      <c r="E131" s="284"/>
      <c r="F131" s="303" t="str">
        <f ca="1">IF(F38=0,"--",(F40/F38))</f>
        <v>--</v>
      </c>
      <c r="G131" s="303"/>
      <c r="H131" s="303" t="str">
        <f ca="1">IF(H38=0,"--",(H40/H38))</f>
        <v>--</v>
      </c>
      <c r="I131" s="303"/>
      <c r="J131" s="303" t="str">
        <f ca="1">IF(J38=0,"--",(J40/J38))</f>
        <v>--</v>
      </c>
      <c r="K131" s="303"/>
      <c r="L131" s="303" t="str">
        <f ca="1">IF(L38=0,"--",(L40/L38))</f>
        <v>--</v>
      </c>
      <c r="M131" s="303"/>
      <c r="N131" s="303" t="str">
        <f ca="1">IF(N38=0,"--",(N40/N38))</f>
        <v>--</v>
      </c>
      <c r="O131" s="303"/>
      <c r="P131" s="303" t="str">
        <f ca="1">IF(P38=0,"--",(P40/P38))</f>
        <v>--</v>
      </c>
      <c r="Q131" s="303"/>
      <c r="R131" s="303" t="str">
        <f ca="1">IF(R38=0,"--",(R40/R38))</f>
        <v>--</v>
      </c>
      <c r="S131" s="303"/>
      <c r="T131" s="303" t="str">
        <f ca="1">IF(T38=0,"--",(T40/T38))</f>
        <v>--</v>
      </c>
      <c r="U131" s="303"/>
      <c r="V131" s="303" t="str">
        <f ca="1">IF(V38=0,"--",(V40/V38))</f>
        <v>--</v>
      </c>
      <c r="W131" s="303"/>
      <c r="X131" s="303" t="str">
        <f ca="1">IF(X38=0,"--",(X40/X38))</f>
        <v>--</v>
      </c>
      <c r="Y131" s="303"/>
      <c r="Z131" s="303" t="str">
        <f ca="1">IF(Z38=0,"--",(Z40/Z38))</f>
        <v>--</v>
      </c>
      <c r="AA131" s="303"/>
      <c r="AB131" s="303" t="str">
        <f ca="1">IF(AB38=0,"--",(AB40/AB38))</f>
        <v>--</v>
      </c>
      <c r="AC131" s="303"/>
      <c r="AD131" s="304" t="str">
        <f ca="1">IF(AD38=0,"--",(AD40/AD38))</f>
        <v>--</v>
      </c>
      <c r="AE131" s="304"/>
      <c r="AF131" s="13"/>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row>
    <row r="132" spans="1:67" s="9" customFormat="1" ht="11" customHeight="1">
      <c r="A132" s="13"/>
      <c r="B132" s="290"/>
      <c r="C132" s="283" t="s">
        <v>87</v>
      </c>
      <c r="D132" s="283"/>
      <c r="E132" s="283"/>
      <c r="F132" s="300"/>
      <c r="G132" s="300"/>
      <c r="H132" s="300"/>
      <c r="I132" s="300"/>
      <c r="J132" s="300"/>
      <c r="K132" s="300"/>
      <c r="L132" s="300"/>
      <c r="M132" s="300"/>
      <c r="N132" s="300"/>
      <c r="O132" s="300"/>
      <c r="P132" s="300"/>
      <c r="Q132" s="300"/>
      <c r="R132" s="300"/>
      <c r="S132" s="300"/>
      <c r="T132" s="300"/>
      <c r="U132" s="300"/>
      <c r="V132" s="300"/>
      <c r="W132" s="300"/>
      <c r="X132" s="300"/>
      <c r="Y132" s="300"/>
      <c r="Z132" s="300"/>
      <c r="AA132" s="300"/>
      <c r="AB132" s="300"/>
      <c r="AC132" s="300"/>
      <c r="AD132" s="305"/>
      <c r="AE132" s="305"/>
      <c r="AF132" s="13"/>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row>
    <row r="133" spans="1:67" ht="11" customHeight="1">
      <c r="A133" s="18"/>
      <c r="B133" s="290"/>
      <c r="C133" s="284" t="s">
        <v>89</v>
      </c>
      <c r="D133" s="284"/>
      <c r="E133" s="284"/>
      <c r="F133" s="303" t="str">
        <f ca="1">IF(F38=0,"--",(F41/F38))</f>
        <v>--</v>
      </c>
      <c r="G133" s="303"/>
      <c r="H133" s="303" t="str">
        <f ca="1">IF(H38=0,"--",(H41/H38))</f>
        <v>--</v>
      </c>
      <c r="I133" s="303"/>
      <c r="J133" s="303" t="str">
        <f ca="1">IF(J38=0,"--",(J41/J38))</f>
        <v>--</v>
      </c>
      <c r="K133" s="303"/>
      <c r="L133" s="303" t="str">
        <f ca="1">IF(L38=0,"--",(L41/L38))</f>
        <v>--</v>
      </c>
      <c r="M133" s="303"/>
      <c r="N133" s="303" t="str">
        <f ca="1">IF(N38=0,"--",(N41/N38))</f>
        <v>--</v>
      </c>
      <c r="O133" s="303"/>
      <c r="P133" s="303" t="str">
        <f ca="1">IF(P38=0,"--",(P41/P38))</f>
        <v>--</v>
      </c>
      <c r="Q133" s="303"/>
      <c r="R133" s="303" t="str">
        <f ca="1">IF(R38=0,"--",(R41/R38))</f>
        <v>--</v>
      </c>
      <c r="S133" s="303"/>
      <c r="T133" s="303" t="str">
        <f ca="1">IF(T38=0,"--",(T41/T38))</f>
        <v>--</v>
      </c>
      <c r="U133" s="303"/>
      <c r="V133" s="303" t="str">
        <f ca="1">IF(V38=0,"--",(V41/V38))</f>
        <v>--</v>
      </c>
      <c r="W133" s="303"/>
      <c r="X133" s="303" t="str">
        <f ca="1">IF(X38=0,"--",(X41/X38))</f>
        <v>--</v>
      </c>
      <c r="Y133" s="303"/>
      <c r="Z133" s="303" t="str">
        <f ca="1">IF(Z38=0,"--",(Z41/Z38))</f>
        <v>--</v>
      </c>
      <c r="AA133" s="303"/>
      <c r="AB133" s="303" t="str">
        <f ca="1">IF(AB38=0,"--",(AB41/AB38))</f>
        <v>--</v>
      </c>
      <c r="AC133" s="303"/>
      <c r="AD133" s="304" t="str">
        <f ca="1">IF(AD38=0,"--",(AD41/AD38))</f>
        <v>--</v>
      </c>
      <c r="AE133" s="313"/>
      <c r="AF133" s="18"/>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row>
    <row r="134" spans="1:67" ht="11" customHeight="1" thickBot="1">
      <c r="A134" s="18"/>
      <c r="B134" s="290"/>
      <c r="C134" s="285" t="s">
        <v>87</v>
      </c>
      <c r="D134" s="285"/>
      <c r="E134" s="285"/>
      <c r="F134" s="301"/>
      <c r="G134" s="301"/>
      <c r="H134" s="301"/>
      <c r="I134" s="301"/>
      <c r="J134" s="301"/>
      <c r="K134" s="301"/>
      <c r="L134" s="301"/>
      <c r="M134" s="301"/>
      <c r="N134" s="301"/>
      <c r="O134" s="301"/>
      <c r="P134" s="301"/>
      <c r="Q134" s="301"/>
      <c r="R134" s="301"/>
      <c r="S134" s="301"/>
      <c r="T134" s="301"/>
      <c r="U134" s="301"/>
      <c r="V134" s="301"/>
      <c r="W134" s="301"/>
      <c r="X134" s="301"/>
      <c r="Y134" s="301"/>
      <c r="Z134" s="301"/>
      <c r="AA134" s="301"/>
      <c r="AB134" s="301"/>
      <c r="AC134" s="301"/>
      <c r="AD134" s="312"/>
      <c r="AE134" s="314"/>
      <c r="AF134" s="18"/>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row>
    <row r="135" spans="1:67" ht="11" customHeight="1">
      <c r="A135" s="18"/>
      <c r="B135" s="290"/>
      <c r="C135" s="286" t="s">
        <v>91</v>
      </c>
      <c r="D135" s="286"/>
      <c r="E135" s="286"/>
      <c r="F135" s="298">
        <f ca="1">SUM(F129:G134)</f>
        <v>0</v>
      </c>
      <c r="G135" s="298"/>
      <c r="H135" s="298">
        <f ca="1">SUM(H129:I134)</f>
        <v>0</v>
      </c>
      <c r="I135" s="298"/>
      <c r="J135" s="298">
        <f ca="1">SUM(J129:K134)</f>
        <v>0</v>
      </c>
      <c r="K135" s="298"/>
      <c r="L135" s="298">
        <f ca="1">SUM(L129:M134)</f>
        <v>0</v>
      </c>
      <c r="M135" s="298"/>
      <c r="N135" s="298">
        <f ca="1">SUM(N129:O134)</f>
        <v>0</v>
      </c>
      <c r="O135" s="298"/>
      <c r="P135" s="298">
        <f ca="1">SUM(P129:Q134)</f>
        <v>0</v>
      </c>
      <c r="Q135" s="298"/>
      <c r="R135" s="298">
        <f ca="1">SUM(R129:S134)</f>
        <v>0</v>
      </c>
      <c r="S135" s="298"/>
      <c r="T135" s="298">
        <f ca="1">SUM(T129:U134)</f>
        <v>0</v>
      </c>
      <c r="U135" s="298"/>
      <c r="V135" s="298">
        <f ca="1">SUM(V129:W134)</f>
        <v>0</v>
      </c>
      <c r="W135" s="298"/>
      <c r="X135" s="298">
        <f ca="1">SUM(X129:Y134)</f>
        <v>0</v>
      </c>
      <c r="Y135" s="298"/>
      <c r="Z135" s="298">
        <f ca="1">SUM(Z129:AA134)</f>
        <v>0</v>
      </c>
      <c r="AA135" s="298"/>
      <c r="AB135" s="298">
        <f ca="1">SUM(AB129:AC134)</f>
        <v>0</v>
      </c>
      <c r="AC135" s="298"/>
      <c r="AD135" s="298">
        <f ca="1">SUM(AD129:AE134)</f>
        <v>0</v>
      </c>
      <c r="AE135" s="298"/>
      <c r="AF135" s="18"/>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row>
    <row r="136" spans="1:67" ht="11" customHeight="1">
      <c r="A136" s="18"/>
      <c r="B136" s="290"/>
      <c r="C136" s="281" t="s">
        <v>92</v>
      </c>
      <c r="D136" s="281"/>
      <c r="E136" s="281"/>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c r="AC136" s="298"/>
      <c r="AD136" s="298"/>
      <c r="AE136" s="298"/>
      <c r="AF136" s="18"/>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row>
    <row r="137" spans="1:67" ht="11" customHeight="1">
      <c r="A137" s="18"/>
      <c r="B137" s="97"/>
      <c r="C137" s="89"/>
      <c r="D137" s="89"/>
      <c r="E137" s="89"/>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18"/>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row>
    <row r="138" spans="1:67" ht="11" customHeight="1">
      <c r="A138" s="20"/>
      <c r="B138" s="290" t="s">
        <v>90</v>
      </c>
      <c r="C138" s="282" t="s">
        <v>83</v>
      </c>
      <c r="D138" s="282"/>
      <c r="E138" s="282"/>
      <c r="F138" s="299" t="str">
        <f>IF(F65=0,"--",(F66/F65))</f>
        <v>--</v>
      </c>
      <c r="G138" s="299"/>
      <c r="H138" s="299" t="str">
        <f>IF(H65=0,"--",(H66/H65))</f>
        <v>--</v>
      </c>
      <c r="I138" s="299"/>
      <c r="J138" s="299" t="str">
        <f>IF(J65=0,"--",(J66/J65))</f>
        <v>--</v>
      </c>
      <c r="K138" s="299"/>
      <c r="L138" s="299" t="str">
        <f>IF(L65=0,"--",(L66/L65))</f>
        <v>--</v>
      </c>
      <c r="M138" s="299"/>
      <c r="N138" s="299" t="str">
        <f>IF(N65=0,"--",(N66/N65))</f>
        <v>--</v>
      </c>
      <c r="O138" s="299"/>
      <c r="P138" s="299" t="str">
        <f>IF(P65=0,"--",(P66/P65))</f>
        <v>--</v>
      </c>
      <c r="Q138" s="299"/>
      <c r="R138" s="299" t="str">
        <f>IF(R65=0,"--",(R66/R65))</f>
        <v>--</v>
      </c>
      <c r="S138" s="299"/>
      <c r="T138" s="299" t="str">
        <f>IF(T65=0,"--",(T66/T65))</f>
        <v>--</v>
      </c>
      <c r="U138" s="299"/>
      <c r="V138" s="299" t="str">
        <f>IF(V65=0,"--",(V66/V65))</f>
        <v>--</v>
      </c>
      <c r="W138" s="299"/>
      <c r="X138" s="299" t="str">
        <f>IF(X65=0,"--",(X66/X65))</f>
        <v>--</v>
      </c>
      <c r="Y138" s="299"/>
      <c r="Z138" s="299" t="str">
        <f>IF(Z65=0,"--",(Z66/Z65))</f>
        <v>--</v>
      </c>
      <c r="AA138" s="299"/>
      <c r="AB138" s="299" t="str">
        <f>IF(AB65=0,"--",(AB66/AB65))</f>
        <v>--</v>
      </c>
      <c r="AC138" s="299"/>
      <c r="AD138" s="298" t="str">
        <f>IF(AD65=0,"--",(AD66/AD65))</f>
        <v>--</v>
      </c>
      <c r="AE138" s="298"/>
      <c r="AF138" s="19"/>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row>
    <row r="139" spans="1:67" ht="11" customHeight="1">
      <c r="A139" s="18"/>
      <c r="B139" s="290"/>
      <c r="C139" s="282" t="s">
        <v>84</v>
      </c>
      <c r="D139" s="282"/>
      <c r="E139" s="282"/>
      <c r="F139" s="299"/>
      <c r="G139" s="299"/>
      <c r="H139" s="299"/>
      <c r="I139" s="299"/>
      <c r="J139" s="299"/>
      <c r="K139" s="299"/>
      <c r="L139" s="299"/>
      <c r="M139" s="299"/>
      <c r="N139" s="299"/>
      <c r="O139" s="299"/>
      <c r="P139" s="299"/>
      <c r="Q139" s="299"/>
      <c r="R139" s="299"/>
      <c r="S139" s="299"/>
      <c r="T139" s="299"/>
      <c r="U139" s="299"/>
      <c r="V139" s="299"/>
      <c r="W139" s="299"/>
      <c r="X139" s="299"/>
      <c r="Y139" s="299"/>
      <c r="Z139" s="299"/>
      <c r="AA139" s="299"/>
      <c r="AB139" s="299"/>
      <c r="AC139" s="299"/>
      <c r="AD139" s="298"/>
      <c r="AE139" s="298"/>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row>
    <row r="140" spans="1:67" ht="5" customHeight="1">
      <c r="A140" s="18"/>
      <c r="B140" s="290"/>
      <c r="C140" s="99"/>
      <c r="D140" s="100"/>
      <c r="E140" s="100"/>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row>
    <row r="141" spans="1:67" ht="11" customHeight="1">
      <c r="A141" s="18"/>
      <c r="B141" s="290"/>
      <c r="C141" s="282" t="s">
        <v>86</v>
      </c>
      <c r="D141" s="282"/>
      <c r="E141" s="282"/>
      <c r="F141" s="299" t="str">
        <f>IF(F66=0,"--",(F67/F66))</f>
        <v>--</v>
      </c>
      <c r="G141" s="299"/>
      <c r="H141" s="299" t="str">
        <f>IF(H66=0,"--",(H67/H66))</f>
        <v>--</v>
      </c>
      <c r="I141" s="299"/>
      <c r="J141" s="299" t="str">
        <f>IF(J66=0,"--",(J67/J66))</f>
        <v>--</v>
      </c>
      <c r="K141" s="299"/>
      <c r="L141" s="299" t="str">
        <f>IF(L66=0,"--",(L67/L66))</f>
        <v>--</v>
      </c>
      <c r="M141" s="299"/>
      <c r="N141" s="299" t="str">
        <f>IF(N66=0,"--",(N67/N66))</f>
        <v>--</v>
      </c>
      <c r="O141" s="299"/>
      <c r="P141" s="299" t="str">
        <f>IF(P66=0,"--",(P67/P66))</f>
        <v>--</v>
      </c>
      <c r="Q141" s="299"/>
      <c r="R141" s="299" t="str">
        <f>IF(R66=0,"--",(R67/R66))</f>
        <v>--</v>
      </c>
      <c r="S141" s="299"/>
      <c r="T141" s="299" t="str">
        <f>IF(T66=0,"--",(T67/T66))</f>
        <v>--</v>
      </c>
      <c r="U141" s="299"/>
      <c r="V141" s="299" t="str">
        <f>IF(V66=0,"--",(V67/V66))</f>
        <v>--</v>
      </c>
      <c r="W141" s="299"/>
      <c r="X141" s="299" t="str">
        <f>IF(X66=0,"--",(X67/X66))</f>
        <v>--</v>
      </c>
      <c r="Y141" s="299"/>
      <c r="Z141" s="299" t="str">
        <f>IF(Z66=0,"--",(Z67/Z66))</f>
        <v>--</v>
      </c>
      <c r="AA141" s="299"/>
      <c r="AB141" s="299" t="str">
        <f>IF(AB66=0,"--",(AB67/AB66))</f>
        <v>--</v>
      </c>
      <c r="AC141" s="299"/>
      <c r="AD141" s="298" t="str">
        <f>IF(AD66=0,"--",(AD67/AD66))</f>
        <v>--</v>
      </c>
      <c r="AE141" s="298"/>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row>
    <row r="142" spans="1:67" ht="11" customHeight="1">
      <c r="A142" s="18"/>
      <c r="B142" s="290"/>
      <c r="C142" s="283" t="s">
        <v>87</v>
      </c>
      <c r="D142" s="283"/>
      <c r="E142" s="283"/>
      <c r="F142" s="300"/>
      <c r="G142" s="300"/>
      <c r="H142" s="300"/>
      <c r="I142" s="300"/>
      <c r="J142" s="300"/>
      <c r="K142" s="300"/>
      <c r="L142" s="300"/>
      <c r="M142" s="300"/>
      <c r="N142" s="300"/>
      <c r="O142" s="300"/>
      <c r="P142" s="300"/>
      <c r="Q142" s="300"/>
      <c r="R142" s="300"/>
      <c r="S142" s="300"/>
      <c r="T142" s="300"/>
      <c r="U142" s="300"/>
      <c r="V142" s="300"/>
      <c r="W142" s="300"/>
      <c r="X142" s="300"/>
      <c r="Y142" s="300"/>
      <c r="Z142" s="300"/>
      <c r="AA142" s="300"/>
      <c r="AB142" s="300"/>
      <c r="AC142" s="300"/>
      <c r="AD142" s="305"/>
      <c r="AE142" s="305"/>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row>
    <row r="143" spans="1:67" ht="11" customHeight="1">
      <c r="A143" s="18"/>
      <c r="B143" s="290"/>
      <c r="C143" s="284" t="s">
        <v>88</v>
      </c>
      <c r="D143" s="284"/>
      <c r="E143" s="284"/>
      <c r="F143" s="299" t="str">
        <f>IF(F66=0,"--",(F68/F66))</f>
        <v>--</v>
      </c>
      <c r="G143" s="299"/>
      <c r="H143" s="299" t="str">
        <f>IF(H66=0,"--",(H68/H66))</f>
        <v>--</v>
      </c>
      <c r="I143" s="299"/>
      <c r="J143" s="299" t="str">
        <f>IF(J66=0,"--",(J68/J66))</f>
        <v>--</v>
      </c>
      <c r="K143" s="299"/>
      <c r="L143" s="299" t="str">
        <f>IF(L66=0,"--",(L68/L66))</f>
        <v>--</v>
      </c>
      <c r="M143" s="299"/>
      <c r="N143" s="299" t="str">
        <f>IF(N66=0,"--",(N68/N66))</f>
        <v>--</v>
      </c>
      <c r="O143" s="299"/>
      <c r="P143" s="299" t="str">
        <f>IF(P66=0,"--",(P68/P66))</f>
        <v>--</v>
      </c>
      <c r="Q143" s="299"/>
      <c r="R143" s="299" t="str">
        <f>IF(R66=0,"--",(R68/R66))</f>
        <v>--</v>
      </c>
      <c r="S143" s="299"/>
      <c r="T143" s="299" t="str">
        <f>IF(T66=0,"--",(T68/T66))</f>
        <v>--</v>
      </c>
      <c r="U143" s="299"/>
      <c r="V143" s="299" t="str">
        <f>IF(V66=0,"--",(V68/V66))</f>
        <v>--</v>
      </c>
      <c r="W143" s="299"/>
      <c r="X143" s="299" t="str">
        <f>IF(X66=0,"--",(X68/X66))</f>
        <v>--</v>
      </c>
      <c r="Y143" s="299"/>
      <c r="Z143" s="299" t="str">
        <f>IF(Z66=0,"--",(Z68/Z66))</f>
        <v>--</v>
      </c>
      <c r="AA143" s="299"/>
      <c r="AB143" s="299" t="str">
        <f>IF(AB66=0,"--",(AB68/AB66))</f>
        <v>--</v>
      </c>
      <c r="AC143" s="299"/>
      <c r="AD143" s="298" t="str">
        <f>IF(AD66=0,"--",(AD68/AD66))</f>
        <v>--</v>
      </c>
      <c r="AE143" s="298"/>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row>
    <row r="144" spans="1:67" ht="11" customHeight="1">
      <c r="A144" s="18"/>
      <c r="B144" s="290"/>
      <c r="C144" s="283" t="s">
        <v>87</v>
      </c>
      <c r="D144" s="283"/>
      <c r="E144" s="283"/>
      <c r="F144" s="300"/>
      <c r="G144" s="300"/>
      <c r="H144" s="300"/>
      <c r="I144" s="300"/>
      <c r="J144" s="300"/>
      <c r="K144" s="300"/>
      <c r="L144" s="300"/>
      <c r="M144" s="300"/>
      <c r="N144" s="300"/>
      <c r="O144" s="300"/>
      <c r="P144" s="300"/>
      <c r="Q144" s="300"/>
      <c r="R144" s="300"/>
      <c r="S144" s="300"/>
      <c r="T144" s="300"/>
      <c r="U144" s="300"/>
      <c r="V144" s="300"/>
      <c r="W144" s="300"/>
      <c r="X144" s="300"/>
      <c r="Y144" s="300"/>
      <c r="Z144" s="300"/>
      <c r="AA144" s="300"/>
      <c r="AB144" s="300"/>
      <c r="AC144" s="300"/>
      <c r="AD144" s="305"/>
      <c r="AE144" s="305"/>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row>
    <row r="145" spans="1:67" ht="11" customHeight="1">
      <c r="A145" s="18"/>
      <c r="B145" s="290"/>
      <c r="C145" s="284" t="s">
        <v>89</v>
      </c>
      <c r="D145" s="284"/>
      <c r="E145" s="284"/>
      <c r="F145" s="299" t="str">
        <f>IF(F66=0,"--",(F69/F66))</f>
        <v>--</v>
      </c>
      <c r="G145" s="299"/>
      <c r="H145" s="299" t="str">
        <f>IF(H66=0,"--",(H69/H66))</f>
        <v>--</v>
      </c>
      <c r="I145" s="299"/>
      <c r="J145" s="299" t="str">
        <f>IF(J66=0,"--",(J69/J66))</f>
        <v>--</v>
      </c>
      <c r="K145" s="299"/>
      <c r="L145" s="299" t="str">
        <f>IF(L66=0,"--",(L69/L66))</f>
        <v>--</v>
      </c>
      <c r="M145" s="299"/>
      <c r="N145" s="299" t="str">
        <f>IF(N66=0,"--",(N69/N66))</f>
        <v>--</v>
      </c>
      <c r="O145" s="299"/>
      <c r="P145" s="299" t="str">
        <f>IF(P66=0,"--",(P69/P66))</f>
        <v>--</v>
      </c>
      <c r="Q145" s="299"/>
      <c r="R145" s="299" t="str">
        <f>IF(R66=0,"--",(R69/R66))</f>
        <v>--</v>
      </c>
      <c r="S145" s="299"/>
      <c r="T145" s="299" t="str">
        <f>IF(T66=0,"--",(T69/T66))</f>
        <v>--</v>
      </c>
      <c r="U145" s="299"/>
      <c r="V145" s="299" t="str">
        <f>IF(V66=0,"--",(V69/V66))</f>
        <v>--</v>
      </c>
      <c r="W145" s="299"/>
      <c r="X145" s="299" t="str">
        <f>IF(X66=0,"--",(X69/X66))</f>
        <v>--</v>
      </c>
      <c r="Y145" s="299"/>
      <c r="Z145" s="299" t="str">
        <f>IF(Z66=0,"--",(Z69/Z66))</f>
        <v>--</v>
      </c>
      <c r="AA145" s="299"/>
      <c r="AB145" s="299" t="str">
        <f>IF(AB66=0,"--",(AB69/AB66))</f>
        <v>--</v>
      </c>
      <c r="AC145" s="299"/>
      <c r="AD145" s="298" t="str">
        <f>IF(AD66=0,"--",(AD69/AD66))</f>
        <v>--</v>
      </c>
      <c r="AE145" s="298"/>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row>
    <row r="146" spans="1:67" ht="11" customHeight="1" thickBot="1">
      <c r="A146" s="18"/>
      <c r="B146" s="290"/>
      <c r="C146" s="285" t="s">
        <v>87</v>
      </c>
      <c r="D146" s="285"/>
      <c r="E146" s="285"/>
      <c r="F146" s="301"/>
      <c r="G146" s="301"/>
      <c r="H146" s="301"/>
      <c r="I146" s="301"/>
      <c r="J146" s="301"/>
      <c r="K146" s="301"/>
      <c r="L146" s="301"/>
      <c r="M146" s="301"/>
      <c r="N146" s="301"/>
      <c r="O146" s="301"/>
      <c r="P146" s="301"/>
      <c r="Q146" s="301"/>
      <c r="R146" s="301"/>
      <c r="S146" s="301"/>
      <c r="T146" s="301"/>
      <c r="U146" s="301"/>
      <c r="V146" s="301"/>
      <c r="W146" s="301"/>
      <c r="X146" s="301"/>
      <c r="Y146" s="301"/>
      <c r="Z146" s="301"/>
      <c r="AA146" s="301"/>
      <c r="AB146" s="301"/>
      <c r="AC146" s="301"/>
      <c r="AD146" s="312"/>
      <c r="AE146" s="312"/>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row>
    <row r="147" spans="1:67" ht="11" customHeight="1">
      <c r="A147" s="18"/>
      <c r="B147" s="290"/>
      <c r="C147" s="286" t="s">
        <v>91</v>
      </c>
      <c r="D147" s="286"/>
      <c r="E147" s="286"/>
      <c r="F147" s="298">
        <f>SUM(F141:G146)</f>
        <v>0</v>
      </c>
      <c r="G147" s="298"/>
      <c r="H147" s="298">
        <f>SUM(H141:I146)</f>
        <v>0</v>
      </c>
      <c r="I147" s="298"/>
      <c r="J147" s="298">
        <f>SUM(J141:K146)</f>
        <v>0</v>
      </c>
      <c r="K147" s="298"/>
      <c r="L147" s="298">
        <f>SUM(L141:M146)</f>
        <v>0</v>
      </c>
      <c r="M147" s="298"/>
      <c r="N147" s="298">
        <f>SUM(N141:O146)</f>
        <v>0</v>
      </c>
      <c r="O147" s="298"/>
      <c r="P147" s="298">
        <f>SUM(P141:Q146)</f>
        <v>0</v>
      </c>
      <c r="Q147" s="298"/>
      <c r="R147" s="298">
        <f>SUM(R141:S146)</f>
        <v>0</v>
      </c>
      <c r="S147" s="298"/>
      <c r="T147" s="298">
        <f>SUM(T141:U146)</f>
        <v>0</v>
      </c>
      <c r="U147" s="298"/>
      <c r="V147" s="298">
        <f>SUM(V141:W146)</f>
        <v>0</v>
      </c>
      <c r="W147" s="298"/>
      <c r="X147" s="298">
        <f>SUM(X141:Y146)</f>
        <v>0</v>
      </c>
      <c r="Y147" s="298"/>
      <c r="Z147" s="298">
        <f>SUM(Z141:AA146)</f>
        <v>0</v>
      </c>
      <c r="AA147" s="298"/>
      <c r="AB147" s="298">
        <f>SUM(AB141:AC146)</f>
        <v>0</v>
      </c>
      <c r="AC147" s="298"/>
      <c r="AD147" s="298">
        <f>SUM(AD141:AE146)</f>
        <v>0</v>
      </c>
      <c r="AE147" s="298"/>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row>
    <row r="148" spans="1:67" ht="11" customHeight="1">
      <c r="A148" s="19"/>
      <c r="B148" s="290"/>
      <c r="C148" s="281" t="s">
        <v>92</v>
      </c>
      <c r="D148" s="281"/>
      <c r="E148" s="281"/>
      <c r="F148" s="298"/>
      <c r="G148" s="298"/>
      <c r="H148" s="298"/>
      <c r="I148" s="298"/>
      <c r="J148" s="298"/>
      <c r="K148" s="298"/>
      <c r="L148" s="298"/>
      <c r="M148" s="298"/>
      <c r="N148" s="298"/>
      <c r="O148" s="298"/>
      <c r="P148" s="298"/>
      <c r="Q148" s="298"/>
      <c r="R148" s="298"/>
      <c r="S148" s="298"/>
      <c r="T148" s="298"/>
      <c r="U148" s="298"/>
      <c r="V148" s="298"/>
      <c r="W148" s="298"/>
      <c r="X148" s="298"/>
      <c r="Y148" s="298"/>
      <c r="Z148" s="298"/>
      <c r="AA148" s="298"/>
      <c r="AB148" s="298"/>
      <c r="AC148" s="298"/>
      <c r="AD148" s="298"/>
      <c r="AE148" s="29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row>
    <row r="149" spans="1:67" ht="4" customHeight="1">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row>
    <row r="150" spans="1:67" ht="11" hidden="1" customHeight="1">
      <c r="F150" s="60">
        <f ca="1">F84</f>
        <v>0</v>
      </c>
      <c r="G150" s="60">
        <f ca="1">H84</f>
        <v>0</v>
      </c>
      <c r="H150" s="60">
        <f ca="1">J84</f>
        <v>0</v>
      </c>
      <c r="I150" s="60">
        <f ca="1">L84</f>
        <v>0</v>
      </c>
      <c r="J150" s="60">
        <f ca="1">N84</f>
        <v>0</v>
      </c>
      <c r="K150" s="60">
        <f ca="1">P84</f>
        <v>0</v>
      </c>
      <c r="L150" s="60">
        <f ca="1">R84</f>
        <v>0</v>
      </c>
      <c r="M150" s="60">
        <f ca="1">T84</f>
        <v>0</v>
      </c>
      <c r="N150" s="60">
        <f ca="1">V84</f>
        <v>0</v>
      </c>
      <c r="O150" s="60">
        <f ca="1">X84</f>
        <v>0</v>
      </c>
      <c r="P150" s="60">
        <f ca="1">Z84</f>
        <v>0</v>
      </c>
      <c r="Q150" s="60">
        <f ca="1">AB84</f>
        <v>0</v>
      </c>
      <c r="S150" s="59"/>
      <c r="U150" s="59"/>
      <c r="W150" s="59"/>
      <c r="Y150" s="59"/>
      <c r="AA150" s="59"/>
      <c r="AC150" s="59"/>
    </row>
    <row r="151" spans="1:67" ht="11" hidden="1" customHeight="1"/>
    <row r="152" spans="1:67" ht="11" hidden="1" customHeight="1"/>
    <row r="153" spans="1:67" ht="11" hidden="1" customHeight="1"/>
    <row r="154" spans="1:67" ht="11" hidden="1" customHeight="1"/>
    <row r="155" spans="1:67" ht="11" hidden="1" customHeight="1"/>
    <row r="156" spans="1:67" ht="11" hidden="1" customHeight="1"/>
    <row r="157" spans="1:67" ht="11" hidden="1" customHeight="1"/>
    <row r="158" spans="1:67" ht="11" hidden="1" customHeight="1"/>
    <row r="159" spans="1:67" ht="11" hidden="1" customHeight="1"/>
    <row r="160" spans="1:67" ht="11" hidden="1" customHeight="1"/>
    <row r="161" ht="11" hidden="1" customHeight="1"/>
    <row r="162" ht="11" hidden="1" customHeight="1"/>
    <row r="163" ht="11" hidden="1" customHeight="1"/>
    <row r="164" ht="11" hidden="1" customHeight="1"/>
    <row r="165" ht="11" hidden="1" customHeight="1"/>
    <row r="166" ht="11" hidden="1" customHeight="1"/>
    <row r="167" ht="11" hidden="1" customHeight="1"/>
    <row r="168" ht="11" hidden="1" customHeight="1"/>
    <row r="169" ht="11" hidden="1" customHeight="1"/>
    <row r="170" ht="11" hidden="1" customHeight="1"/>
    <row r="171" ht="11" hidden="1" customHeight="1"/>
    <row r="172" ht="11" hidden="1" customHeight="1"/>
    <row r="173" ht="11" hidden="1" customHeight="1"/>
    <row r="174" ht="11" hidden="1" customHeight="1"/>
    <row r="175" ht="11" hidden="1" customHeight="1"/>
    <row r="176" ht="11" hidden="1" customHeight="1"/>
    <row r="177" ht="11" hidden="1" customHeight="1"/>
    <row r="178" ht="11" hidden="1" customHeight="1"/>
    <row r="179" ht="11" hidden="1" customHeight="1"/>
    <row r="180" ht="11" hidden="1" customHeight="1"/>
    <row r="181" ht="11" hidden="1" customHeight="1"/>
    <row r="182" ht="11" hidden="1" customHeight="1"/>
    <row r="183" ht="11" hidden="1" customHeight="1"/>
    <row r="184" ht="11" hidden="1" customHeight="1"/>
    <row r="185" ht="11" hidden="1" customHeight="1"/>
    <row r="186" ht="11" hidden="1" customHeight="1"/>
    <row r="187" ht="11" hidden="1" customHeight="1"/>
    <row r="188" ht="11" hidden="1" customHeight="1"/>
    <row r="189" ht="11" hidden="1" customHeight="1"/>
    <row r="190" ht="11" hidden="1" customHeight="1"/>
    <row r="191" ht="11" hidden="1" customHeight="1"/>
    <row r="192" ht="11" hidden="1" customHeight="1"/>
    <row r="193" ht="11" hidden="1" customHeight="1"/>
    <row r="194" ht="11" hidden="1" customHeight="1"/>
    <row r="195" ht="11" hidden="1" customHeight="1"/>
    <row r="196" ht="11" hidden="1" customHeight="1"/>
    <row r="197" ht="11" hidden="1" customHeight="1"/>
    <row r="198" ht="11" hidden="1" customHeight="1"/>
    <row r="199" ht="11" hidden="1" customHeight="1"/>
    <row r="200" ht="11" hidden="1" customHeight="1"/>
    <row r="201" ht="11" hidden="1" customHeight="1"/>
    <row r="202" ht="11" hidden="1" customHeight="1"/>
    <row r="203" ht="11" hidden="1" customHeight="1"/>
    <row r="204" ht="11" hidden="1" customHeight="1"/>
    <row r="205" ht="11" hidden="1" customHeight="1"/>
    <row r="206" ht="11" hidden="1" customHeight="1"/>
    <row r="207" ht="11" hidden="1" customHeight="1"/>
    <row r="208" ht="11" hidden="1" customHeight="1"/>
    <row r="209" ht="11" hidden="1" customHeight="1"/>
    <row r="210" ht="11" hidden="1" customHeight="1"/>
    <row r="211" ht="11" hidden="1" customHeight="1"/>
    <row r="212" ht="11" hidden="1" customHeight="1"/>
    <row r="213" ht="11" hidden="1" customHeight="1"/>
    <row r="214" ht="11" hidden="1" customHeight="1"/>
    <row r="215" ht="11" hidden="1" customHeight="1"/>
    <row r="216" ht="11" hidden="1" customHeight="1"/>
    <row r="217" ht="11" hidden="1" customHeight="1"/>
    <row r="218" ht="11" hidden="1" customHeight="1"/>
    <row r="219" ht="11" hidden="1" customHeight="1"/>
    <row r="220" ht="11" hidden="1" customHeight="1"/>
    <row r="221" ht="11" hidden="1" customHeight="1"/>
    <row r="222" ht="11" hidden="1" customHeight="1"/>
    <row r="223" ht="11" hidden="1" customHeight="1"/>
    <row r="224" ht="11" hidden="1" customHeight="1"/>
    <row r="225" ht="11" hidden="1" customHeight="1"/>
    <row r="226" ht="11" hidden="1" customHeight="1"/>
    <row r="227" ht="11" hidden="1" customHeight="1"/>
    <row r="228" ht="11" hidden="1" customHeight="1"/>
    <row r="229" ht="11" hidden="1" customHeight="1"/>
    <row r="230" ht="11" hidden="1" customHeight="1"/>
    <row r="231" ht="11" hidden="1" customHeight="1"/>
    <row r="232" ht="11" hidden="1" customHeight="1"/>
    <row r="233" ht="11" hidden="1" customHeight="1"/>
    <row r="234" ht="11" hidden="1" customHeight="1"/>
    <row r="235" ht="11" hidden="1" customHeight="1"/>
    <row r="236" ht="11" hidden="1" customHeight="1"/>
    <row r="237" ht="11" hidden="1" customHeight="1"/>
    <row r="238" ht="11" hidden="1" customHeight="1"/>
    <row r="239" ht="11" hidden="1" customHeight="1"/>
    <row r="240" ht="11" hidden="1" customHeight="1"/>
    <row r="241" ht="11" hidden="1" customHeight="1"/>
    <row r="242" ht="11" hidden="1" customHeight="1"/>
    <row r="243" ht="11" hidden="1" customHeight="1"/>
    <row r="244" ht="11" hidden="1" customHeight="1"/>
    <row r="245" ht="11" hidden="1" customHeight="1"/>
    <row r="246" ht="11" hidden="1" customHeight="1"/>
    <row r="247" ht="11" hidden="1" customHeight="1"/>
    <row r="248" ht="11" hidden="1" customHeight="1"/>
    <row r="249" ht="11" hidden="1" customHeight="1"/>
    <row r="250" ht="11" hidden="1" customHeight="1"/>
    <row r="251" ht="11" hidden="1" customHeight="1"/>
    <row r="252" ht="11" hidden="1" customHeight="1"/>
    <row r="253" ht="11" hidden="1" customHeight="1"/>
    <row r="254" ht="11" hidden="1" customHeight="1"/>
    <row r="255" ht="11" hidden="1" customHeight="1"/>
    <row r="256" ht="11" hidden="1" customHeight="1"/>
    <row r="257" ht="11" hidden="1" customHeight="1"/>
    <row r="258" ht="11" hidden="1" customHeight="1"/>
    <row r="259" ht="11" hidden="1" customHeight="1"/>
    <row r="260" ht="11" hidden="1" customHeight="1"/>
    <row r="261" ht="11" hidden="1" customHeight="1"/>
    <row r="262" ht="11" hidden="1" customHeight="1"/>
    <row r="263" ht="11" hidden="1" customHeight="1"/>
    <row r="264" ht="11" hidden="1" customHeight="1"/>
    <row r="265" ht="11" hidden="1" customHeight="1"/>
    <row r="266" ht="11" hidden="1" customHeight="1"/>
    <row r="267" ht="11" hidden="1" customHeight="1"/>
    <row r="268" ht="11" hidden="1" customHeight="1"/>
    <row r="269" ht="11" hidden="1" customHeight="1"/>
    <row r="270" ht="11" hidden="1" customHeight="1"/>
    <row r="271" ht="11" hidden="1" customHeight="1"/>
    <row r="272" ht="11" hidden="1" customHeight="1"/>
    <row r="273" ht="11" hidden="1" customHeight="1"/>
    <row r="274" ht="11" hidden="1" customHeight="1"/>
    <row r="275" ht="11" hidden="1" customHeight="1"/>
    <row r="276" ht="11" hidden="1" customHeight="1"/>
    <row r="277" ht="11" hidden="1" customHeight="1"/>
    <row r="278" ht="11" hidden="1" customHeight="1"/>
    <row r="279" ht="11" hidden="1" customHeight="1"/>
    <row r="280" ht="11" hidden="1" customHeight="1"/>
    <row r="281" ht="11" hidden="1" customHeight="1"/>
    <row r="282" ht="11" hidden="1" customHeight="1"/>
    <row r="283" ht="11" hidden="1" customHeight="1"/>
    <row r="284" ht="11" hidden="1" customHeight="1"/>
    <row r="285" ht="11" hidden="1" customHeight="1"/>
    <row r="286" ht="11" hidden="1" customHeight="1"/>
    <row r="287" ht="11" hidden="1" customHeight="1"/>
    <row r="288" ht="11" hidden="1" customHeight="1"/>
    <row r="289" ht="11" hidden="1" customHeight="1"/>
    <row r="290" ht="11" hidden="1" customHeight="1"/>
    <row r="291" ht="11" hidden="1" customHeight="1"/>
    <row r="292" ht="11" hidden="1" customHeight="1"/>
    <row r="293" ht="11" hidden="1" customHeight="1"/>
    <row r="294" ht="11" hidden="1" customHeight="1"/>
    <row r="295" ht="11" hidden="1" customHeight="1"/>
    <row r="296" ht="11" hidden="1" customHeight="1"/>
    <row r="297" ht="11" hidden="1" customHeight="1"/>
    <row r="298" ht="11" hidden="1" customHeight="1"/>
    <row r="299" ht="11" hidden="1" customHeight="1"/>
    <row r="300" ht="11" hidden="1" customHeight="1"/>
    <row r="301" ht="11" hidden="1" customHeight="1"/>
    <row r="302" ht="11" hidden="1" customHeight="1"/>
    <row r="303" ht="11" hidden="1" customHeight="1"/>
    <row r="304" ht="11" hidden="1" customHeight="1"/>
    <row r="305" ht="11" hidden="1" customHeight="1"/>
    <row r="306" ht="11" hidden="1" customHeight="1"/>
    <row r="307" ht="11" hidden="1" customHeight="1"/>
    <row r="308" ht="11" hidden="1" customHeight="1"/>
    <row r="309" ht="11" hidden="1" customHeight="1"/>
    <row r="310" ht="11" hidden="1" customHeight="1"/>
    <row r="311" ht="11" hidden="1" customHeight="1"/>
  </sheetData>
  <sheetProtection algorithmName="SHA-512" hashValue="4JZpSHJZRUqXWeOtoxu04OO0dQJ9/K+TWjqr84NKneX2rCqJG1VsQbN3NBDUIk89t4dEg7YYYnvtTXrzv9dFTw==" saltValue="g9u2W712r1+vhqGAsU+r9A==" spinCount="100000" sheet="1" objects="1" scenarios="1"/>
  <mergeCells count="1557">
    <mergeCell ref="L1:U1"/>
    <mergeCell ref="AD102:AE102"/>
    <mergeCell ref="AD103:AE103"/>
    <mergeCell ref="AD104:AE104"/>
    <mergeCell ref="AD105:AE105"/>
    <mergeCell ref="F121:G121"/>
    <mergeCell ref="F123:G123"/>
    <mergeCell ref="F125:G125"/>
    <mergeCell ref="F122:G122"/>
    <mergeCell ref="H122:I122"/>
    <mergeCell ref="J122:K122"/>
    <mergeCell ref="L122:M122"/>
    <mergeCell ref="N122:O122"/>
    <mergeCell ref="P122:Q122"/>
    <mergeCell ref="R122:S122"/>
    <mergeCell ref="T122:U122"/>
    <mergeCell ref="V122:W122"/>
    <mergeCell ref="X122:Y122"/>
    <mergeCell ref="Z122:AA122"/>
    <mergeCell ref="AB122:AC122"/>
    <mergeCell ref="T102:U102"/>
    <mergeCell ref="T103:U103"/>
    <mergeCell ref="T104:U104"/>
    <mergeCell ref="T105:U105"/>
    <mergeCell ref="V102:W102"/>
    <mergeCell ref="V103:W103"/>
    <mergeCell ref="H121:I121"/>
    <mergeCell ref="J121:K121"/>
    <mergeCell ref="L121:M121"/>
    <mergeCell ref="N121:O121"/>
    <mergeCell ref="P121:Q121"/>
    <mergeCell ref="Z104:AA104"/>
    <mergeCell ref="Z105:AA105"/>
    <mergeCell ref="AB102:AC102"/>
    <mergeCell ref="AB103:AC103"/>
    <mergeCell ref="AB104:AC104"/>
    <mergeCell ref="AB105:AC105"/>
    <mergeCell ref="J102:K102"/>
    <mergeCell ref="J103:K103"/>
    <mergeCell ref="J104:K104"/>
    <mergeCell ref="J105:K105"/>
    <mergeCell ref="L102:M102"/>
    <mergeCell ref="L103:M103"/>
    <mergeCell ref="L104:M104"/>
    <mergeCell ref="L105:M105"/>
    <mergeCell ref="N102:O102"/>
    <mergeCell ref="N103:O103"/>
    <mergeCell ref="N104:O104"/>
    <mergeCell ref="N105:O105"/>
    <mergeCell ref="P102:Q102"/>
    <mergeCell ref="P103:Q103"/>
    <mergeCell ref="P104:Q104"/>
    <mergeCell ref="P105:Q105"/>
    <mergeCell ref="R102:S102"/>
    <mergeCell ref="R103:S103"/>
    <mergeCell ref="R104:S104"/>
    <mergeCell ref="R105:S105"/>
    <mergeCell ref="V104:W104"/>
    <mergeCell ref="V105:W105"/>
    <mergeCell ref="X102:Y102"/>
    <mergeCell ref="X103:Y103"/>
    <mergeCell ref="X104:Y104"/>
    <mergeCell ref="X105:Y105"/>
    <mergeCell ref="Z102:AA102"/>
    <mergeCell ref="Z103:AA103"/>
    <mergeCell ref="J100:K100"/>
    <mergeCell ref="L100:M100"/>
    <mergeCell ref="N100:O100"/>
    <mergeCell ref="P100:Q100"/>
    <mergeCell ref="R100:S100"/>
    <mergeCell ref="T100:U100"/>
    <mergeCell ref="V100:W100"/>
    <mergeCell ref="X100:Y100"/>
    <mergeCell ref="Z100:AA100"/>
    <mergeCell ref="AB100:AC100"/>
    <mergeCell ref="AD100:AE100"/>
    <mergeCell ref="J101:K101"/>
    <mergeCell ref="L101:M101"/>
    <mergeCell ref="N101:O101"/>
    <mergeCell ref="P101:Q101"/>
    <mergeCell ref="R101:S101"/>
    <mergeCell ref="T101:U101"/>
    <mergeCell ref="V101:W101"/>
    <mergeCell ref="X101:Y101"/>
    <mergeCell ref="Z101:AA101"/>
    <mergeCell ref="AB101:AC101"/>
    <mergeCell ref="AD101:AE101"/>
    <mergeCell ref="Z62:AA62"/>
    <mergeCell ref="AB62:AC62"/>
    <mergeCell ref="AD62:AE62"/>
    <mergeCell ref="H63:I63"/>
    <mergeCell ref="J63:K63"/>
    <mergeCell ref="L63:M63"/>
    <mergeCell ref="N63:O63"/>
    <mergeCell ref="P63:Q63"/>
    <mergeCell ref="R63:S63"/>
    <mergeCell ref="T63:U63"/>
    <mergeCell ref="V63:W63"/>
    <mergeCell ref="X63:Y63"/>
    <mergeCell ref="Z63:AA63"/>
    <mergeCell ref="AB63:AC63"/>
    <mergeCell ref="AD63:AE63"/>
    <mergeCell ref="H62:I62"/>
    <mergeCell ref="J62:K62"/>
    <mergeCell ref="L62:M62"/>
    <mergeCell ref="N62:O62"/>
    <mergeCell ref="P62:Q62"/>
    <mergeCell ref="R62:S62"/>
    <mergeCell ref="T62:U62"/>
    <mergeCell ref="V62:W62"/>
    <mergeCell ref="X62:Y62"/>
    <mergeCell ref="N61:O61"/>
    <mergeCell ref="P61:Q61"/>
    <mergeCell ref="R61:S61"/>
    <mergeCell ref="T61:U61"/>
    <mergeCell ref="V61:W61"/>
    <mergeCell ref="X61:Y61"/>
    <mergeCell ref="Z61:AA61"/>
    <mergeCell ref="AB61:AC61"/>
    <mergeCell ref="AD61:AE61"/>
    <mergeCell ref="H60:I60"/>
    <mergeCell ref="J60:K60"/>
    <mergeCell ref="L60:M60"/>
    <mergeCell ref="N60:O60"/>
    <mergeCell ref="P60:Q60"/>
    <mergeCell ref="R60:S60"/>
    <mergeCell ref="T60:U60"/>
    <mergeCell ref="V60:W60"/>
    <mergeCell ref="X60:Y60"/>
    <mergeCell ref="L95:M95"/>
    <mergeCell ref="N95:O95"/>
    <mergeCell ref="P95:Q95"/>
    <mergeCell ref="Z58:AA58"/>
    <mergeCell ref="AB58:AC58"/>
    <mergeCell ref="AD58:AE58"/>
    <mergeCell ref="H59:I59"/>
    <mergeCell ref="J59:K59"/>
    <mergeCell ref="L59:M59"/>
    <mergeCell ref="N59:O59"/>
    <mergeCell ref="P59:Q59"/>
    <mergeCell ref="R59:S59"/>
    <mergeCell ref="T59:U59"/>
    <mergeCell ref="V59:W59"/>
    <mergeCell ref="X59:Y59"/>
    <mergeCell ref="Z59:AA59"/>
    <mergeCell ref="AB59:AC59"/>
    <mergeCell ref="AD59:AE59"/>
    <mergeCell ref="H58:I58"/>
    <mergeCell ref="J58:K58"/>
    <mergeCell ref="L58:M58"/>
    <mergeCell ref="N58:O58"/>
    <mergeCell ref="P58:Q58"/>
    <mergeCell ref="R58:S58"/>
    <mergeCell ref="T58:U58"/>
    <mergeCell ref="V58:W58"/>
    <mergeCell ref="X58:Y58"/>
    <mergeCell ref="Z60:AA60"/>
    <mergeCell ref="AB60:AC60"/>
    <mergeCell ref="AD60:AE60"/>
    <mergeCell ref="H61:I61"/>
    <mergeCell ref="J61:K61"/>
    <mergeCell ref="T93:U93"/>
    <mergeCell ref="V93:W93"/>
    <mergeCell ref="R95:S95"/>
    <mergeCell ref="T95:U95"/>
    <mergeCell ref="V95:W95"/>
    <mergeCell ref="X93:Y93"/>
    <mergeCell ref="Z93:AA93"/>
    <mergeCell ref="AB93:AC93"/>
    <mergeCell ref="X95:Y95"/>
    <mergeCell ref="Z95:AA95"/>
    <mergeCell ref="AB95:AC95"/>
    <mergeCell ref="AD95:AE95"/>
    <mergeCell ref="F78:G78"/>
    <mergeCell ref="B100:B105"/>
    <mergeCell ref="B107:B112"/>
    <mergeCell ref="B119:AE119"/>
    <mergeCell ref="F120:G120"/>
    <mergeCell ref="H120:I120"/>
    <mergeCell ref="J120:K120"/>
    <mergeCell ref="L120:M120"/>
    <mergeCell ref="N120:O120"/>
    <mergeCell ref="P120:Q120"/>
    <mergeCell ref="R120:S120"/>
    <mergeCell ref="T120:U120"/>
    <mergeCell ref="V120:W120"/>
    <mergeCell ref="X120:Y120"/>
    <mergeCell ref="Z120:AA120"/>
    <mergeCell ref="AB120:AC120"/>
    <mergeCell ref="AD120:AE120"/>
    <mergeCell ref="F95:G95"/>
    <mergeCell ref="H95:I95"/>
    <mergeCell ref="J95:K95"/>
    <mergeCell ref="X91:Y91"/>
    <mergeCell ref="Z91:AA91"/>
    <mergeCell ref="AB91:AC91"/>
    <mergeCell ref="AD91:AE91"/>
    <mergeCell ref="F90:G90"/>
    <mergeCell ref="H90:I90"/>
    <mergeCell ref="J90:K90"/>
    <mergeCell ref="L90:M90"/>
    <mergeCell ref="N90:O90"/>
    <mergeCell ref="P90:Q90"/>
    <mergeCell ref="R90:S90"/>
    <mergeCell ref="AD93:AE93"/>
    <mergeCell ref="F94:G94"/>
    <mergeCell ref="H94:I94"/>
    <mergeCell ref="J94:K94"/>
    <mergeCell ref="L94:M94"/>
    <mergeCell ref="N94:O94"/>
    <mergeCell ref="P94:Q94"/>
    <mergeCell ref="R94:S94"/>
    <mergeCell ref="T94:U94"/>
    <mergeCell ref="V94:W94"/>
    <mergeCell ref="X94:Y94"/>
    <mergeCell ref="Z94:AA94"/>
    <mergeCell ref="AB94:AC94"/>
    <mergeCell ref="AD94:AE94"/>
    <mergeCell ref="F93:G93"/>
    <mergeCell ref="H93:I93"/>
    <mergeCell ref="J93:K93"/>
    <mergeCell ref="L93:M93"/>
    <mergeCell ref="N93:O93"/>
    <mergeCell ref="P93:Q93"/>
    <mergeCell ref="R93:S93"/>
    <mergeCell ref="V87:W87"/>
    <mergeCell ref="X87:Y87"/>
    <mergeCell ref="Z87:AA87"/>
    <mergeCell ref="AB87:AC87"/>
    <mergeCell ref="T90:U90"/>
    <mergeCell ref="V90:W90"/>
    <mergeCell ref="AD88:AE88"/>
    <mergeCell ref="F89:G89"/>
    <mergeCell ref="H89:I89"/>
    <mergeCell ref="J89:K89"/>
    <mergeCell ref="L89:M89"/>
    <mergeCell ref="N89:O89"/>
    <mergeCell ref="P89:Q89"/>
    <mergeCell ref="R89:S89"/>
    <mergeCell ref="T89:U89"/>
    <mergeCell ref="V89:W89"/>
    <mergeCell ref="X89:Y89"/>
    <mergeCell ref="Z89:AA89"/>
    <mergeCell ref="AB89:AC89"/>
    <mergeCell ref="AD89:AE89"/>
    <mergeCell ref="L88:M88"/>
    <mergeCell ref="N88:O88"/>
    <mergeCell ref="P88:Q88"/>
    <mergeCell ref="R88:S88"/>
    <mergeCell ref="T88:U88"/>
    <mergeCell ref="V88:W88"/>
    <mergeCell ref="X88:Y88"/>
    <mergeCell ref="Z88:AA88"/>
    <mergeCell ref="Z90:AA90"/>
    <mergeCell ref="AB90:AC90"/>
    <mergeCell ref="AD90:AE90"/>
    <mergeCell ref="F80:G80"/>
    <mergeCell ref="H80:I80"/>
    <mergeCell ref="J80:K80"/>
    <mergeCell ref="L80:M80"/>
    <mergeCell ref="N80:O80"/>
    <mergeCell ref="P80:Q80"/>
    <mergeCell ref="R80:S80"/>
    <mergeCell ref="F81:G81"/>
    <mergeCell ref="H81:I81"/>
    <mergeCell ref="J81:K81"/>
    <mergeCell ref="L81:M81"/>
    <mergeCell ref="N81:O81"/>
    <mergeCell ref="P81:Q81"/>
    <mergeCell ref="R81:S81"/>
    <mergeCell ref="F82:G82"/>
    <mergeCell ref="H82:I82"/>
    <mergeCell ref="J82:K82"/>
    <mergeCell ref="Z79:AA79"/>
    <mergeCell ref="Z92:AA92"/>
    <mergeCell ref="Z96:AA96"/>
    <mergeCell ref="AB79:AC79"/>
    <mergeCell ref="AB92:AC92"/>
    <mergeCell ref="AB96:AC96"/>
    <mergeCell ref="AD79:AE79"/>
    <mergeCell ref="AD92:AE92"/>
    <mergeCell ref="AD96:AE96"/>
    <mergeCell ref="Z80:AA80"/>
    <mergeCell ref="AB80:AC80"/>
    <mergeCell ref="AD80:AE80"/>
    <mergeCell ref="Z81:AA81"/>
    <mergeCell ref="AB81:AC81"/>
    <mergeCell ref="AD81:AE81"/>
    <mergeCell ref="Z82:AA82"/>
    <mergeCell ref="AB82:AC82"/>
    <mergeCell ref="AD82:AE82"/>
    <mergeCell ref="Z83:AA83"/>
    <mergeCell ref="AB83:AC83"/>
    <mergeCell ref="AD83:AE83"/>
    <mergeCell ref="Z84:AA84"/>
    <mergeCell ref="AB84:AC84"/>
    <mergeCell ref="AD84:AE84"/>
    <mergeCell ref="AD87:AE87"/>
    <mergeCell ref="Z85:AA85"/>
    <mergeCell ref="AB85:AC85"/>
    <mergeCell ref="AD85:AE85"/>
    <mergeCell ref="Z86:AA86"/>
    <mergeCell ref="AB86:AC86"/>
    <mergeCell ref="AD86:AE86"/>
    <mergeCell ref="AB88:AC88"/>
    <mergeCell ref="T79:U79"/>
    <mergeCell ref="T92:U92"/>
    <mergeCell ref="T96:U96"/>
    <mergeCell ref="V79:W79"/>
    <mergeCell ref="V92:W92"/>
    <mergeCell ref="V96:W96"/>
    <mergeCell ref="X79:Y79"/>
    <mergeCell ref="X92:Y92"/>
    <mergeCell ref="X96:Y96"/>
    <mergeCell ref="T80:U80"/>
    <mergeCell ref="V80:W80"/>
    <mergeCell ref="X80:Y80"/>
    <mergeCell ref="T81:U81"/>
    <mergeCell ref="V81:W81"/>
    <mergeCell ref="X81:Y81"/>
    <mergeCell ref="T82:U82"/>
    <mergeCell ref="V82:W82"/>
    <mergeCell ref="X82:Y82"/>
    <mergeCell ref="T83:U83"/>
    <mergeCell ref="V83:W83"/>
    <mergeCell ref="X83:Y83"/>
    <mergeCell ref="T84:U84"/>
    <mergeCell ref="V84:W84"/>
    <mergeCell ref="X84:Y84"/>
    <mergeCell ref="T85:U85"/>
    <mergeCell ref="V85:W85"/>
    <mergeCell ref="X85:Y85"/>
    <mergeCell ref="T86:U86"/>
    <mergeCell ref="V86:W86"/>
    <mergeCell ref="X86:Y86"/>
    <mergeCell ref="X90:Y90"/>
    <mergeCell ref="T87:U87"/>
    <mergeCell ref="L83:M83"/>
    <mergeCell ref="F91:G91"/>
    <mergeCell ref="P83:Q83"/>
    <mergeCell ref="R83:S83"/>
    <mergeCell ref="L84:M84"/>
    <mergeCell ref="N84:O84"/>
    <mergeCell ref="P84:Q84"/>
    <mergeCell ref="R84:S84"/>
    <mergeCell ref="L85:M85"/>
    <mergeCell ref="N85:O85"/>
    <mergeCell ref="P85:Q85"/>
    <mergeCell ref="R85:S85"/>
    <mergeCell ref="L87:M87"/>
    <mergeCell ref="L82:M82"/>
    <mergeCell ref="N82:O82"/>
    <mergeCell ref="P82:Q82"/>
    <mergeCell ref="R82:S82"/>
    <mergeCell ref="L86:M86"/>
    <mergeCell ref="N86:O86"/>
    <mergeCell ref="P86:Q86"/>
    <mergeCell ref="R86:S86"/>
    <mergeCell ref="N87:O87"/>
    <mergeCell ref="P87:Q87"/>
    <mergeCell ref="R87:S87"/>
    <mergeCell ref="H91:I91"/>
    <mergeCell ref="J91:K91"/>
    <mergeCell ref="L91:M91"/>
    <mergeCell ref="N91:O91"/>
    <mergeCell ref="P91:Q91"/>
    <mergeCell ref="R91:S91"/>
    <mergeCell ref="AD72:AE72"/>
    <mergeCell ref="AD73:AE73"/>
    <mergeCell ref="AD74:AE74"/>
    <mergeCell ref="AD75:AE75"/>
    <mergeCell ref="F79:G79"/>
    <mergeCell ref="H79:I79"/>
    <mergeCell ref="J79:K79"/>
    <mergeCell ref="L79:M79"/>
    <mergeCell ref="F92:G92"/>
    <mergeCell ref="F96:G96"/>
    <mergeCell ref="H92:I92"/>
    <mergeCell ref="H96:I96"/>
    <mergeCell ref="J92:K92"/>
    <mergeCell ref="J96:K96"/>
    <mergeCell ref="H83:I83"/>
    <mergeCell ref="J83:K83"/>
    <mergeCell ref="F84:G84"/>
    <mergeCell ref="H84:I84"/>
    <mergeCell ref="J84:K84"/>
    <mergeCell ref="F85:G85"/>
    <mergeCell ref="H85:I85"/>
    <mergeCell ref="J85:K85"/>
    <mergeCell ref="F87:G87"/>
    <mergeCell ref="H87:I87"/>
    <mergeCell ref="J87:K87"/>
    <mergeCell ref="F88:G88"/>
    <mergeCell ref="H88:I88"/>
    <mergeCell ref="J88:K88"/>
    <mergeCell ref="F83:G83"/>
    <mergeCell ref="F86:G86"/>
    <mergeCell ref="H86:I86"/>
    <mergeCell ref="J86:K86"/>
    <mergeCell ref="F72:G72"/>
    <mergeCell ref="F73:G73"/>
    <mergeCell ref="F74:G74"/>
    <mergeCell ref="F75:G75"/>
    <mergeCell ref="H75:I75"/>
    <mergeCell ref="J72:K72"/>
    <mergeCell ref="J73:K73"/>
    <mergeCell ref="J74:K74"/>
    <mergeCell ref="R72:S72"/>
    <mergeCell ref="R73:S73"/>
    <mergeCell ref="R74:S74"/>
    <mergeCell ref="R75:S75"/>
    <mergeCell ref="T72:U72"/>
    <mergeCell ref="T73:U73"/>
    <mergeCell ref="T74:U74"/>
    <mergeCell ref="T75:U75"/>
    <mergeCell ref="J75:K75"/>
    <mergeCell ref="L72:M72"/>
    <mergeCell ref="L73:M73"/>
    <mergeCell ref="L74:M74"/>
    <mergeCell ref="F58:G58"/>
    <mergeCell ref="C59:E59"/>
    <mergeCell ref="F59:G59"/>
    <mergeCell ref="C60:E60"/>
    <mergeCell ref="F60:G60"/>
    <mergeCell ref="C61:E61"/>
    <mergeCell ref="F61:G61"/>
    <mergeCell ref="C62:E62"/>
    <mergeCell ref="F62:G62"/>
    <mergeCell ref="C63:E63"/>
    <mergeCell ref="F63:G63"/>
    <mergeCell ref="F57:G57"/>
    <mergeCell ref="H57:I57"/>
    <mergeCell ref="J57:K57"/>
    <mergeCell ref="L57:M57"/>
    <mergeCell ref="B65:B70"/>
    <mergeCell ref="C65:E65"/>
    <mergeCell ref="F65:G65"/>
    <mergeCell ref="C66:E66"/>
    <mergeCell ref="F66:G66"/>
    <mergeCell ref="C67:E67"/>
    <mergeCell ref="F67:G67"/>
    <mergeCell ref="C68:E68"/>
    <mergeCell ref="F68:G68"/>
    <mergeCell ref="C69:E69"/>
    <mergeCell ref="F69:G69"/>
    <mergeCell ref="C70:E70"/>
    <mergeCell ref="F70:G70"/>
    <mergeCell ref="L61:M61"/>
    <mergeCell ref="X12:Y12"/>
    <mergeCell ref="R57:S57"/>
    <mergeCell ref="T57:U57"/>
    <mergeCell ref="V57:W57"/>
    <mergeCell ref="M3:T3"/>
    <mergeCell ref="B5:AE5"/>
    <mergeCell ref="B7:B12"/>
    <mergeCell ref="B6:E6"/>
    <mergeCell ref="C7:E7"/>
    <mergeCell ref="C8:E8"/>
    <mergeCell ref="C9:E9"/>
    <mergeCell ref="C10:E10"/>
    <mergeCell ref="R6:S6"/>
    <mergeCell ref="T6:U6"/>
    <mergeCell ref="AC2:AE2"/>
    <mergeCell ref="V6:W6"/>
    <mergeCell ref="X6:Y6"/>
    <mergeCell ref="Z6:AA6"/>
    <mergeCell ref="AB6:AC6"/>
    <mergeCell ref="AD6:AE6"/>
    <mergeCell ref="F6:G6"/>
    <mergeCell ref="H6:I6"/>
    <mergeCell ref="J6:K6"/>
    <mergeCell ref="X57:Y57"/>
    <mergeCell ref="Z57:AA57"/>
    <mergeCell ref="AB57:AC57"/>
    <mergeCell ref="AD57:AE57"/>
    <mergeCell ref="B56:AE56"/>
    <mergeCell ref="N57:O57"/>
    <mergeCell ref="P57:Q57"/>
    <mergeCell ref="N7:O7"/>
    <mergeCell ref="P7:Q7"/>
    <mergeCell ref="L6:M6"/>
    <mergeCell ref="N6:O6"/>
    <mergeCell ref="P6:Q6"/>
    <mergeCell ref="C11:E11"/>
    <mergeCell ref="C12:E12"/>
    <mergeCell ref="F7:G7"/>
    <mergeCell ref="H7:I7"/>
    <mergeCell ref="J7:K7"/>
    <mergeCell ref="L7:M7"/>
    <mergeCell ref="F9:G9"/>
    <mergeCell ref="H9:I9"/>
    <mergeCell ref="J9:K9"/>
    <mergeCell ref="L9:M9"/>
    <mergeCell ref="F8:G8"/>
    <mergeCell ref="H8:I8"/>
    <mergeCell ref="J8:K8"/>
    <mergeCell ref="L8:M8"/>
    <mergeCell ref="F10:G10"/>
    <mergeCell ref="H10:I10"/>
    <mergeCell ref="J10:K10"/>
    <mergeCell ref="L10:M10"/>
    <mergeCell ref="N8:O8"/>
    <mergeCell ref="P8:Q8"/>
    <mergeCell ref="F11:G11"/>
    <mergeCell ref="H11:I11"/>
    <mergeCell ref="J11:K11"/>
    <mergeCell ref="L11:M11"/>
    <mergeCell ref="N11:O11"/>
    <mergeCell ref="P11:Q11"/>
    <mergeCell ref="AD8:AE8"/>
    <mergeCell ref="Z7:AA7"/>
    <mergeCell ref="AB7:AC7"/>
    <mergeCell ref="AD7:AE7"/>
    <mergeCell ref="T7:U7"/>
    <mergeCell ref="V7:W7"/>
    <mergeCell ref="X7:Y7"/>
    <mergeCell ref="N10:O10"/>
    <mergeCell ref="P10:Q10"/>
    <mergeCell ref="R10:S10"/>
    <mergeCell ref="N9:O9"/>
    <mergeCell ref="P9:Q9"/>
    <mergeCell ref="R9:S9"/>
    <mergeCell ref="T10:U10"/>
    <mergeCell ref="V10:W10"/>
    <mergeCell ref="X10:Y10"/>
    <mergeCell ref="Z10:AA10"/>
    <mergeCell ref="AB10:AC10"/>
    <mergeCell ref="AD10:AE10"/>
    <mergeCell ref="Z9:AA9"/>
    <mergeCell ref="AB9:AC9"/>
    <mergeCell ref="AD9:AE9"/>
    <mergeCell ref="T9:U9"/>
    <mergeCell ref="V9:W9"/>
    <mergeCell ref="R8:S8"/>
    <mergeCell ref="Z8:AA8"/>
    <mergeCell ref="AB8:AC8"/>
    <mergeCell ref="R7:S7"/>
    <mergeCell ref="AB12:AC12"/>
    <mergeCell ref="AD12:AE12"/>
    <mergeCell ref="Z12:AA12"/>
    <mergeCell ref="T8:U8"/>
    <mergeCell ref="V8:W8"/>
    <mergeCell ref="X8:Y8"/>
    <mergeCell ref="B28:B33"/>
    <mergeCell ref="C28:E28"/>
    <mergeCell ref="C29:E29"/>
    <mergeCell ref="C30:E30"/>
    <mergeCell ref="C31:E31"/>
    <mergeCell ref="C32:E32"/>
    <mergeCell ref="C33:E33"/>
    <mergeCell ref="C19:E19"/>
    <mergeCell ref="B21:B26"/>
    <mergeCell ref="C21:E21"/>
    <mergeCell ref="C22:E22"/>
    <mergeCell ref="C23:E23"/>
    <mergeCell ref="C24:E24"/>
    <mergeCell ref="C25:E25"/>
    <mergeCell ref="C26:E26"/>
    <mergeCell ref="X9:Y9"/>
    <mergeCell ref="AD11:AE11"/>
    <mergeCell ref="F12:G12"/>
    <mergeCell ref="H12:I12"/>
    <mergeCell ref="J12:K12"/>
    <mergeCell ref="L12:M12"/>
    <mergeCell ref="N12:O12"/>
    <mergeCell ref="P12:Q12"/>
    <mergeCell ref="R12:S12"/>
    <mergeCell ref="T12:U12"/>
    <mergeCell ref="V12:W12"/>
    <mergeCell ref="R11:S11"/>
    <mergeCell ref="T11:U11"/>
    <mergeCell ref="V11:W11"/>
    <mergeCell ref="X11:Y11"/>
    <mergeCell ref="Z11:AA11"/>
    <mergeCell ref="AB11:AC11"/>
    <mergeCell ref="B14:B19"/>
    <mergeCell ref="C14:E14"/>
    <mergeCell ref="C15:E15"/>
    <mergeCell ref="C16:E16"/>
    <mergeCell ref="C17:E17"/>
    <mergeCell ref="C18:E18"/>
    <mergeCell ref="AD14:AE14"/>
    <mergeCell ref="R14:S14"/>
    <mergeCell ref="T14:U14"/>
    <mergeCell ref="V14:W14"/>
    <mergeCell ref="X14:Y14"/>
    <mergeCell ref="Z14:AA14"/>
    <mergeCell ref="AB14:AC14"/>
    <mergeCell ref="F14:G14"/>
    <mergeCell ref="H14:I14"/>
    <mergeCell ref="J14:K14"/>
    <mergeCell ref="L14:M14"/>
    <mergeCell ref="N14:O14"/>
    <mergeCell ref="P14:Q14"/>
    <mergeCell ref="AD15:AE15"/>
    <mergeCell ref="F16:G16"/>
    <mergeCell ref="F18:G18"/>
    <mergeCell ref="H18:I18"/>
    <mergeCell ref="J18:K18"/>
    <mergeCell ref="L18:M18"/>
    <mergeCell ref="N18:O18"/>
    <mergeCell ref="P18:Q18"/>
    <mergeCell ref="AD18:AE18"/>
    <mergeCell ref="R18:S18"/>
    <mergeCell ref="T18:U18"/>
    <mergeCell ref="V18:W18"/>
    <mergeCell ref="X18:Y18"/>
    <mergeCell ref="X17:Y17"/>
    <mergeCell ref="AD16:AE16"/>
    <mergeCell ref="R16:S16"/>
    <mergeCell ref="T16:U16"/>
    <mergeCell ref="V16:W16"/>
    <mergeCell ref="X16:Y16"/>
    <mergeCell ref="Z16:AA16"/>
    <mergeCell ref="AB16:AC16"/>
    <mergeCell ref="F15:G15"/>
    <mergeCell ref="H15:I15"/>
    <mergeCell ref="J15:K15"/>
    <mergeCell ref="L15:M15"/>
    <mergeCell ref="N15:O15"/>
    <mergeCell ref="P15:Q15"/>
    <mergeCell ref="R15:S15"/>
    <mergeCell ref="T15:U15"/>
    <mergeCell ref="V15:W15"/>
    <mergeCell ref="X15:Y15"/>
    <mergeCell ref="AB15:AC15"/>
    <mergeCell ref="Z15:AA15"/>
    <mergeCell ref="H16:I16"/>
    <mergeCell ref="J16:K16"/>
    <mergeCell ref="L16:M16"/>
    <mergeCell ref="N16:O16"/>
    <mergeCell ref="P16:Q16"/>
    <mergeCell ref="Z17:AA17"/>
    <mergeCell ref="AB17:AC17"/>
    <mergeCell ref="AD17:AE17"/>
    <mergeCell ref="Z18:AA18"/>
    <mergeCell ref="AB18:AC18"/>
    <mergeCell ref="F17:G17"/>
    <mergeCell ref="H17:I17"/>
    <mergeCell ref="J17:K17"/>
    <mergeCell ref="L17:M17"/>
    <mergeCell ref="N17:O17"/>
    <mergeCell ref="P17:Q17"/>
    <mergeCell ref="R17:S17"/>
    <mergeCell ref="T17:U17"/>
    <mergeCell ref="V17:W17"/>
    <mergeCell ref="H21:I21"/>
    <mergeCell ref="J21:K21"/>
    <mergeCell ref="L21:M21"/>
    <mergeCell ref="N21:O21"/>
    <mergeCell ref="P21:Q21"/>
    <mergeCell ref="AD21:AE21"/>
    <mergeCell ref="R21:S21"/>
    <mergeCell ref="T21:U21"/>
    <mergeCell ref="V21:W21"/>
    <mergeCell ref="X21:Y21"/>
    <mergeCell ref="Z21:AA21"/>
    <mergeCell ref="AB21:AC21"/>
    <mergeCell ref="F19:G19"/>
    <mergeCell ref="H19:I19"/>
    <mergeCell ref="J19:K19"/>
    <mergeCell ref="P19:Q19"/>
    <mergeCell ref="R19:S19"/>
    <mergeCell ref="T19:U19"/>
    <mergeCell ref="V19:W19"/>
    <mergeCell ref="L19:M19"/>
    <mergeCell ref="N19:O19"/>
    <mergeCell ref="X19:Y19"/>
    <mergeCell ref="Z19:AA19"/>
    <mergeCell ref="AB19:AC19"/>
    <mergeCell ref="AD19:AE19"/>
    <mergeCell ref="F21:G21"/>
    <mergeCell ref="X22:Y22"/>
    <mergeCell ref="Z22:AA22"/>
    <mergeCell ref="AB22:AC22"/>
    <mergeCell ref="AD22:AE22"/>
    <mergeCell ref="F23:G23"/>
    <mergeCell ref="H23:I23"/>
    <mergeCell ref="J23:K23"/>
    <mergeCell ref="L23:M23"/>
    <mergeCell ref="N23:O23"/>
    <mergeCell ref="P23:Q23"/>
    <mergeCell ref="AD23:AE23"/>
    <mergeCell ref="R23:S23"/>
    <mergeCell ref="T23:U23"/>
    <mergeCell ref="V23:W23"/>
    <mergeCell ref="X23:Y23"/>
    <mergeCell ref="Z23:AA23"/>
    <mergeCell ref="AB23:AC23"/>
    <mergeCell ref="F22:G22"/>
    <mergeCell ref="H22:I22"/>
    <mergeCell ref="J22:K22"/>
    <mergeCell ref="L22:M22"/>
    <mergeCell ref="N22:O22"/>
    <mergeCell ref="P22:Q22"/>
    <mergeCell ref="R22:S22"/>
    <mergeCell ref="T22:U22"/>
    <mergeCell ref="V22:W22"/>
    <mergeCell ref="X24:Y24"/>
    <mergeCell ref="Z24:AA24"/>
    <mergeCell ref="AB24:AC24"/>
    <mergeCell ref="AD24:AE24"/>
    <mergeCell ref="F25:G25"/>
    <mergeCell ref="H25:I25"/>
    <mergeCell ref="J25:K25"/>
    <mergeCell ref="L25:M25"/>
    <mergeCell ref="N25:O25"/>
    <mergeCell ref="P25:Q25"/>
    <mergeCell ref="AD25:AE25"/>
    <mergeCell ref="R25:S25"/>
    <mergeCell ref="T25:U25"/>
    <mergeCell ref="V25:W25"/>
    <mergeCell ref="X25:Y25"/>
    <mergeCell ref="Z25:AA25"/>
    <mergeCell ref="AB25:AC25"/>
    <mergeCell ref="F24:G24"/>
    <mergeCell ref="H24:I24"/>
    <mergeCell ref="J24:K24"/>
    <mergeCell ref="L24:M24"/>
    <mergeCell ref="N24:O24"/>
    <mergeCell ref="P24:Q24"/>
    <mergeCell ref="R24:S24"/>
    <mergeCell ref="T24:U24"/>
    <mergeCell ref="V24:W24"/>
    <mergeCell ref="X26:Y26"/>
    <mergeCell ref="Z26:AA26"/>
    <mergeCell ref="AB26:AC26"/>
    <mergeCell ref="AD26:AE26"/>
    <mergeCell ref="F28:G28"/>
    <mergeCell ref="H28:I28"/>
    <mergeCell ref="J28:K28"/>
    <mergeCell ref="L28:M28"/>
    <mergeCell ref="N28:O28"/>
    <mergeCell ref="P28:Q28"/>
    <mergeCell ref="AD28:AE28"/>
    <mergeCell ref="R28:S28"/>
    <mergeCell ref="T28:U28"/>
    <mergeCell ref="V28:W28"/>
    <mergeCell ref="X28:Y28"/>
    <mergeCell ref="Z28:AA28"/>
    <mergeCell ref="AB28:AC28"/>
    <mergeCell ref="F26:G26"/>
    <mergeCell ref="H26:I26"/>
    <mergeCell ref="J26:K26"/>
    <mergeCell ref="L26:M26"/>
    <mergeCell ref="N26:O26"/>
    <mergeCell ref="P26:Q26"/>
    <mergeCell ref="R26:S26"/>
    <mergeCell ref="T26:U26"/>
    <mergeCell ref="V26:W26"/>
    <mergeCell ref="X29:Y29"/>
    <mergeCell ref="Z29:AA29"/>
    <mergeCell ref="AB29:AC29"/>
    <mergeCell ref="AD29:AE29"/>
    <mergeCell ref="F30:G30"/>
    <mergeCell ref="H30:I30"/>
    <mergeCell ref="J30:K30"/>
    <mergeCell ref="L30:M30"/>
    <mergeCell ref="N30:O30"/>
    <mergeCell ref="P30:Q30"/>
    <mergeCell ref="AD30:AE30"/>
    <mergeCell ref="R30:S30"/>
    <mergeCell ref="T30:U30"/>
    <mergeCell ref="V30:W30"/>
    <mergeCell ref="X30:Y30"/>
    <mergeCell ref="Z30:AA30"/>
    <mergeCell ref="AB30:AC30"/>
    <mergeCell ref="F29:G29"/>
    <mergeCell ref="H29:I29"/>
    <mergeCell ref="J29:K29"/>
    <mergeCell ref="L29:M29"/>
    <mergeCell ref="N29:O29"/>
    <mergeCell ref="P29:Q29"/>
    <mergeCell ref="R29:S29"/>
    <mergeCell ref="T29:U29"/>
    <mergeCell ref="V29:W29"/>
    <mergeCell ref="R33:S33"/>
    <mergeCell ref="T33:U33"/>
    <mergeCell ref="V33:W33"/>
    <mergeCell ref="X31:Y31"/>
    <mergeCell ref="Z31:AA31"/>
    <mergeCell ref="AB31:AC31"/>
    <mergeCell ref="AD31:AE31"/>
    <mergeCell ref="F32:G32"/>
    <mergeCell ref="H32:I32"/>
    <mergeCell ref="J32:K32"/>
    <mergeCell ref="L32:M32"/>
    <mergeCell ref="N32:O32"/>
    <mergeCell ref="P32:Q32"/>
    <mergeCell ref="AD32:AE32"/>
    <mergeCell ref="R32:S32"/>
    <mergeCell ref="T32:U32"/>
    <mergeCell ref="V32:W32"/>
    <mergeCell ref="X32:Y32"/>
    <mergeCell ref="Z32:AA32"/>
    <mergeCell ref="AB32:AC32"/>
    <mergeCell ref="F31:G31"/>
    <mergeCell ref="H31:I31"/>
    <mergeCell ref="J31:K31"/>
    <mergeCell ref="L31:M31"/>
    <mergeCell ref="N31:O31"/>
    <mergeCell ref="P31:Q31"/>
    <mergeCell ref="R31:S31"/>
    <mergeCell ref="T31:U31"/>
    <mergeCell ref="V31:W31"/>
    <mergeCell ref="N38:O38"/>
    <mergeCell ref="R38:S38"/>
    <mergeCell ref="T38:U38"/>
    <mergeCell ref="V38:W38"/>
    <mergeCell ref="X33:Y33"/>
    <mergeCell ref="Z33:AA33"/>
    <mergeCell ref="AB33:AC33"/>
    <mergeCell ref="AD33:AE33"/>
    <mergeCell ref="F37:G37"/>
    <mergeCell ref="H37:I37"/>
    <mergeCell ref="J37:K37"/>
    <mergeCell ref="L37:M37"/>
    <mergeCell ref="N37:O37"/>
    <mergeCell ref="P37:Q37"/>
    <mergeCell ref="AD37:AE37"/>
    <mergeCell ref="R37:S37"/>
    <mergeCell ref="T37:U37"/>
    <mergeCell ref="V37:W37"/>
    <mergeCell ref="X37:Y37"/>
    <mergeCell ref="Z37:AA37"/>
    <mergeCell ref="AB37:AC37"/>
    <mergeCell ref="B35:AE35"/>
    <mergeCell ref="F36:G36"/>
    <mergeCell ref="H36:I36"/>
    <mergeCell ref="J36:K36"/>
    <mergeCell ref="L36:M36"/>
    <mergeCell ref="F33:G33"/>
    <mergeCell ref="H33:I33"/>
    <mergeCell ref="J33:K33"/>
    <mergeCell ref="L33:M33"/>
    <mergeCell ref="N33:O33"/>
    <mergeCell ref="P33:Q33"/>
    <mergeCell ref="AD41:AE41"/>
    <mergeCell ref="R41:S41"/>
    <mergeCell ref="T41:U41"/>
    <mergeCell ref="V41:W41"/>
    <mergeCell ref="X41:Y41"/>
    <mergeCell ref="Z41:AA41"/>
    <mergeCell ref="AB41:AC41"/>
    <mergeCell ref="F40:G40"/>
    <mergeCell ref="H40:I40"/>
    <mergeCell ref="J40:K40"/>
    <mergeCell ref="L40:M40"/>
    <mergeCell ref="N40:O40"/>
    <mergeCell ref="T40:U40"/>
    <mergeCell ref="V40:W40"/>
    <mergeCell ref="X38:Y38"/>
    <mergeCell ref="Z38:AA38"/>
    <mergeCell ref="AB38:AC38"/>
    <mergeCell ref="AD38:AE38"/>
    <mergeCell ref="F39:G39"/>
    <mergeCell ref="H39:I39"/>
    <mergeCell ref="J39:K39"/>
    <mergeCell ref="L39:M39"/>
    <mergeCell ref="N39:O39"/>
    <mergeCell ref="P39:Q39"/>
    <mergeCell ref="AD39:AE39"/>
    <mergeCell ref="R39:S39"/>
    <mergeCell ref="T39:U39"/>
    <mergeCell ref="V39:W39"/>
    <mergeCell ref="X39:Y39"/>
    <mergeCell ref="Z39:AA39"/>
    <mergeCell ref="AB39:AC39"/>
    <mergeCell ref="F38:G38"/>
    <mergeCell ref="T44:U44"/>
    <mergeCell ref="V44:W44"/>
    <mergeCell ref="X44:Y44"/>
    <mergeCell ref="X42:Y42"/>
    <mergeCell ref="Z42:AA42"/>
    <mergeCell ref="AB42:AC42"/>
    <mergeCell ref="AD42:AE42"/>
    <mergeCell ref="B44:B49"/>
    <mergeCell ref="C44:E44"/>
    <mergeCell ref="F44:G44"/>
    <mergeCell ref="H44:I44"/>
    <mergeCell ref="J44:K44"/>
    <mergeCell ref="L44:M44"/>
    <mergeCell ref="B37:B42"/>
    <mergeCell ref="C37:E37"/>
    <mergeCell ref="C38:E38"/>
    <mergeCell ref="C39:E39"/>
    <mergeCell ref="C40:E40"/>
    <mergeCell ref="C41:E41"/>
    <mergeCell ref="C42:E42"/>
    <mergeCell ref="Z44:AA44"/>
    <mergeCell ref="AB44:AC44"/>
    <mergeCell ref="AD44:AE44"/>
    <mergeCell ref="C45:E45"/>
    <mergeCell ref="T42:U42"/>
    <mergeCell ref="V42:W42"/>
    <mergeCell ref="X40:Y40"/>
    <mergeCell ref="Z40:AA40"/>
    <mergeCell ref="AB40:AC40"/>
    <mergeCell ref="AD40:AE40"/>
    <mergeCell ref="F41:G41"/>
    <mergeCell ref="H41:I41"/>
    <mergeCell ref="AD45:AE45"/>
    <mergeCell ref="C46:E46"/>
    <mergeCell ref="F46:G46"/>
    <mergeCell ref="H46:I46"/>
    <mergeCell ref="J46:K46"/>
    <mergeCell ref="L46:M46"/>
    <mergeCell ref="N46:O46"/>
    <mergeCell ref="P46:Q46"/>
    <mergeCell ref="R46:S46"/>
    <mergeCell ref="T46:U46"/>
    <mergeCell ref="R45:S45"/>
    <mergeCell ref="T45:U45"/>
    <mergeCell ref="V45:W45"/>
    <mergeCell ref="X45:Y45"/>
    <mergeCell ref="Z45:AA45"/>
    <mergeCell ref="AB45:AC45"/>
    <mergeCell ref="L45:M45"/>
    <mergeCell ref="N45:O45"/>
    <mergeCell ref="P45:Q45"/>
    <mergeCell ref="F45:G45"/>
    <mergeCell ref="H45:I45"/>
    <mergeCell ref="J45:K45"/>
    <mergeCell ref="AD46:AE46"/>
    <mergeCell ref="C49:E49"/>
    <mergeCell ref="F49:G49"/>
    <mergeCell ref="H49:I49"/>
    <mergeCell ref="J49:K49"/>
    <mergeCell ref="L49:M49"/>
    <mergeCell ref="N49:O49"/>
    <mergeCell ref="P49:Q49"/>
    <mergeCell ref="R49:S49"/>
    <mergeCell ref="T49:U49"/>
    <mergeCell ref="C47:E47"/>
    <mergeCell ref="F47:G47"/>
    <mergeCell ref="H47:I47"/>
    <mergeCell ref="J47:K47"/>
    <mergeCell ref="L47:M47"/>
    <mergeCell ref="Z47:AA47"/>
    <mergeCell ref="AB47:AC47"/>
    <mergeCell ref="AD48:AE48"/>
    <mergeCell ref="R48:S48"/>
    <mergeCell ref="T48:U48"/>
    <mergeCell ref="V48:W48"/>
    <mergeCell ref="X48:Y48"/>
    <mergeCell ref="Z48:AA48"/>
    <mergeCell ref="AB48:AC48"/>
    <mergeCell ref="C48:E48"/>
    <mergeCell ref="F48:G48"/>
    <mergeCell ref="H48:I48"/>
    <mergeCell ref="AD47:AE47"/>
    <mergeCell ref="J48:K48"/>
    <mergeCell ref="L48:M48"/>
    <mergeCell ref="N48:O48"/>
    <mergeCell ref="P48:Q48"/>
    <mergeCell ref="N47:O47"/>
    <mergeCell ref="F51:G51"/>
    <mergeCell ref="H51:I51"/>
    <mergeCell ref="J51:K51"/>
    <mergeCell ref="L51:M51"/>
    <mergeCell ref="N51:O51"/>
    <mergeCell ref="P51:Q51"/>
    <mergeCell ref="R51:S51"/>
    <mergeCell ref="N36:O36"/>
    <mergeCell ref="P36:Q36"/>
    <mergeCell ref="R36:S36"/>
    <mergeCell ref="R47:S47"/>
    <mergeCell ref="N44:O44"/>
    <mergeCell ref="P44:Q44"/>
    <mergeCell ref="R44:S44"/>
    <mergeCell ref="F42:G42"/>
    <mergeCell ref="H42:I42"/>
    <mergeCell ref="J42:K42"/>
    <mergeCell ref="L42:M42"/>
    <mergeCell ref="N42:O42"/>
    <mergeCell ref="P42:Q42"/>
    <mergeCell ref="R42:S42"/>
    <mergeCell ref="P40:Q40"/>
    <mergeCell ref="R40:S40"/>
    <mergeCell ref="P38:Q38"/>
    <mergeCell ref="P47:Q47"/>
    <mergeCell ref="J41:K41"/>
    <mergeCell ref="L41:M41"/>
    <mergeCell ref="N41:O41"/>
    <mergeCell ref="P41:Q41"/>
    <mergeCell ref="H38:I38"/>
    <mergeCell ref="J38:K38"/>
    <mergeCell ref="L38:M38"/>
    <mergeCell ref="F52:G52"/>
    <mergeCell ref="H52:I52"/>
    <mergeCell ref="J52:K52"/>
    <mergeCell ref="L52:M52"/>
    <mergeCell ref="N52:O52"/>
    <mergeCell ref="P52:Q52"/>
    <mergeCell ref="X53:Y53"/>
    <mergeCell ref="Z53:AA53"/>
    <mergeCell ref="T51:U51"/>
    <mergeCell ref="V51:W51"/>
    <mergeCell ref="X51:Y51"/>
    <mergeCell ref="Z51:AA51"/>
    <mergeCell ref="AB51:AC51"/>
    <mergeCell ref="AD51:AE51"/>
    <mergeCell ref="Z36:AA36"/>
    <mergeCell ref="AB36:AC36"/>
    <mergeCell ref="AD36:AE36"/>
    <mergeCell ref="T36:U36"/>
    <mergeCell ref="V36:W36"/>
    <mergeCell ref="X36:Y36"/>
    <mergeCell ref="T47:U47"/>
    <mergeCell ref="V47:W47"/>
    <mergeCell ref="X47:Y47"/>
    <mergeCell ref="V46:W46"/>
    <mergeCell ref="X46:Y46"/>
    <mergeCell ref="Z46:AA46"/>
    <mergeCell ref="AB46:AC46"/>
    <mergeCell ref="V49:W49"/>
    <mergeCell ref="X49:Y49"/>
    <mergeCell ref="Z49:AA49"/>
    <mergeCell ref="AB49:AC49"/>
    <mergeCell ref="AD49:AE49"/>
    <mergeCell ref="X65:Y65"/>
    <mergeCell ref="AB53:AC53"/>
    <mergeCell ref="AD53:AE53"/>
    <mergeCell ref="R54:S54"/>
    <mergeCell ref="T54:U54"/>
    <mergeCell ref="V54:W54"/>
    <mergeCell ref="X54:Y54"/>
    <mergeCell ref="Z54:AA54"/>
    <mergeCell ref="AB54:AC54"/>
    <mergeCell ref="F54:G54"/>
    <mergeCell ref="H54:I54"/>
    <mergeCell ref="J54:K54"/>
    <mergeCell ref="L54:M54"/>
    <mergeCell ref="N54:O54"/>
    <mergeCell ref="P54:Q54"/>
    <mergeCell ref="AD54:AE54"/>
    <mergeCell ref="AD52:AE52"/>
    <mergeCell ref="F53:G53"/>
    <mergeCell ref="H53:I53"/>
    <mergeCell ref="J53:K53"/>
    <mergeCell ref="L53:M53"/>
    <mergeCell ref="N53:O53"/>
    <mergeCell ref="P53:Q53"/>
    <mergeCell ref="R53:S53"/>
    <mergeCell ref="T53:U53"/>
    <mergeCell ref="V53:W53"/>
    <mergeCell ref="R52:S52"/>
    <mergeCell ref="T52:U52"/>
    <mergeCell ref="V52:W52"/>
    <mergeCell ref="X52:Y52"/>
    <mergeCell ref="Z52:AA52"/>
    <mergeCell ref="AB52:AC52"/>
    <mergeCell ref="Z65:AA65"/>
    <mergeCell ref="AB65:AC65"/>
    <mergeCell ref="AD65:AE65"/>
    <mergeCell ref="AD66:AE66"/>
    <mergeCell ref="AD67:AE67"/>
    <mergeCell ref="AD68:AE68"/>
    <mergeCell ref="AD69:AE69"/>
    <mergeCell ref="AD70:AE70"/>
    <mergeCell ref="H66:I66"/>
    <mergeCell ref="J66:K66"/>
    <mergeCell ref="L66:M66"/>
    <mergeCell ref="N66:O66"/>
    <mergeCell ref="P66:Q66"/>
    <mergeCell ref="R66:S66"/>
    <mergeCell ref="T66:U66"/>
    <mergeCell ref="V66:W66"/>
    <mergeCell ref="X66:Y66"/>
    <mergeCell ref="Z66:AA66"/>
    <mergeCell ref="AB66:AC66"/>
    <mergeCell ref="H67:I67"/>
    <mergeCell ref="J67:K67"/>
    <mergeCell ref="L67:M67"/>
    <mergeCell ref="N67:O67"/>
    <mergeCell ref="P67:Q67"/>
    <mergeCell ref="H65:I65"/>
    <mergeCell ref="J65:K65"/>
    <mergeCell ref="L65:M65"/>
    <mergeCell ref="N65:O65"/>
    <mergeCell ref="P65:Q65"/>
    <mergeCell ref="R65:S65"/>
    <mergeCell ref="T65:U65"/>
    <mergeCell ref="V65:W65"/>
    <mergeCell ref="R67:S67"/>
    <mergeCell ref="T67:U67"/>
    <mergeCell ref="V67:W67"/>
    <mergeCell ref="X67:Y67"/>
    <mergeCell ref="Z67:AA67"/>
    <mergeCell ref="AB67:AC67"/>
    <mergeCell ref="H68:I68"/>
    <mergeCell ref="J68:K68"/>
    <mergeCell ref="L68:M68"/>
    <mergeCell ref="N68:O68"/>
    <mergeCell ref="P68:Q68"/>
    <mergeCell ref="R68:S68"/>
    <mergeCell ref="T68:U68"/>
    <mergeCell ref="V68:W68"/>
    <mergeCell ref="X68:Y68"/>
    <mergeCell ref="Z68:AA68"/>
    <mergeCell ref="AB68:AC68"/>
    <mergeCell ref="Z69:AA69"/>
    <mergeCell ref="AB69:AC69"/>
    <mergeCell ref="H70:I70"/>
    <mergeCell ref="J70:K70"/>
    <mergeCell ref="L70:M70"/>
    <mergeCell ref="N70:O70"/>
    <mergeCell ref="P70:Q70"/>
    <mergeCell ref="R70:S70"/>
    <mergeCell ref="T70:U70"/>
    <mergeCell ref="V70:W70"/>
    <mergeCell ref="X70:Y70"/>
    <mergeCell ref="Z70:AA70"/>
    <mergeCell ref="AB70:AC70"/>
    <mergeCell ref="H69:I69"/>
    <mergeCell ref="J69:K69"/>
    <mergeCell ref="L69:M69"/>
    <mergeCell ref="N69:O69"/>
    <mergeCell ref="P69:Q69"/>
    <mergeCell ref="R69:S69"/>
    <mergeCell ref="T69:U69"/>
    <mergeCell ref="V69:W69"/>
    <mergeCell ref="X69:Y69"/>
    <mergeCell ref="H107:I107"/>
    <mergeCell ref="R107:S107"/>
    <mergeCell ref="T107:U107"/>
    <mergeCell ref="V107:W107"/>
    <mergeCell ref="X107:Y107"/>
    <mergeCell ref="Z107:AA107"/>
    <mergeCell ref="AB107:AC107"/>
    <mergeCell ref="AD107:AE107"/>
    <mergeCell ref="V72:W72"/>
    <mergeCell ref="V73:W73"/>
    <mergeCell ref="V74:W74"/>
    <mergeCell ref="V75:W75"/>
    <mergeCell ref="X72:Y72"/>
    <mergeCell ref="X73:Y73"/>
    <mergeCell ref="X74:Y74"/>
    <mergeCell ref="X75:Y75"/>
    <mergeCell ref="Z72:AA72"/>
    <mergeCell ref="Z73:AA73"/>
    <mergeCell ref="Z74:AA74"/>
    <mergeCell ref="B77:AE77"/>
    <mergeCell ref="H78:I78"/>
    <mergeCell ref="J78:K78"/>
    <mergeCell ref="L78:M78"/>
    <mergeCell ref="N78:O78"/>
    <mergeCell ref="P78:Q78"/>
    <mergeCell ref="R78:S78"/>
    <mergeCell ref="T78:U78"/>
    <mergeCell ref="V78:W78"/>
    <mergeCell ref="AD78:AE78"/>
    <mergeCell ref="H72:I72"/>
    <mergeCell ref="H73:I73"/>
    <mergeCell ref="H74:I74"/>
    <mergeCell ref="L108:M108"/>
    <mergeCell ref="L109:M109"/>
    <mergeCell ref="L110:M110"/>
    <mergeCell ref="L111:M111"/>
    <mergeCell ref="L112:M112"/>
    <mergeCell ref="X108:Y108"/>
    <mergeCell ref="X109:Y109"/>
    <mergeCell ref="X110:Y110"/>
    <mergeCell ref="L75:M75"/>
    <mergeCell ref="N72:O72"/>
    <mergeCell ref="N73:O73"/>
    <mergeCell ref="N74:O74"/>
    <mergeCell ref="N75:O75"/>
    <mergeCell ref="AB72:AC72"/>
    <mergeCell ref="AB73:AC73"/>
    <mergeCell ref="AB74:AC74"/>
    <mergeCell ref="AB75:AC75"/>
    <mergeCell ref="X78:Y78"/>
    <mergeCell ref="Z78:AA78"/>
    <mergeCell ref="AB78:AC78"/>
    <mergeCell ref="N79:O79"/>
    <mergeCell ref="N92:O92"/>
    <mergeCell ref="N96:O96"/>
    <mergeCell ref="P79:Q79"/>
    <mergeCell ref="P92:Q92"/>
    <mergeCell ref="P96:Q96"/>
    <mergeCell ref="R79:S79"/>
    <mergeCell ref="R92:S92"/>
    <mergeCell ref="R96:S96"/>
    <mergeCell ref="N83:O83"/>
    <mergeCell ref="L92:M92"/>
    <mergeCell ref="L96:M96"/>
    <mergeCell ref="N110:O110"/>
    <mergeCell ref="N111:O111"/>
    <mergeCell ref="N112:O112"/>
    <mergeCell ref="P108:Q108"/>
    <mergeCell ref="P109:Q109"/>
    <mergeCell ref="P110:Q110"/>
    <mergeCell ref="P111:Q111"/>
    <mergeCell ref="P112:Q112"/>
    <mergeCell ref="Z75:AA75"/>
    <mergeCell ref="P72:Q72"/>
    <mergeCell ref="P73:Q73"/>
    <mergeCell ref="P74:Q74"/>
    <mergeCell ref="P75:Q75"/>
    <mergeCell ref="F108:G108"/>
    <mergeCell ref="F111:G111"/>
    <mergeCell ref="F112:G112"/>
    <mergeCell ref="J107:K107"/>
    <mergeCell ref="L107:M107"/>
    <mergeCell ref="N107:O107"/>
    <mergeCell ref="P107:Q107"/>
    <mergeCell ref="F99:G99"/>
    <mergeCell ref="F107:G107"/>
    <mergeCell ref="H108:I108"/>
    <mergeCell ref="H109:I109"/>
    <mergeCell ref="H110:I110"/>
    <mergeCell ref="H111:I111"/>
    <mergeCell ref="H112:I112"/>
    <mergeCell ref="J108:K108"/>
    <mergeCell ref="J109:K109"/>
    <mergeCell ref="J110:K110"/>
    <mergeCell ref="J111:K111"/>
    <mergeCell ref="J112:K112"/>
    <mergeCell ref="AB111:AC111"/>
    <mergeCell ref="AB112:AC112"/>
    <mergeCell ref="V108:W108"/>
    <mergeCell ref="V109:W109"/>
    <mergeCell ref="V110:W110"/>
    <mergeCell ref="V111:W111"/>
    <mergeCell ref="V112:W112"/>
    <mergeCell ref="X111:Y111"/>
    <mergeCell ref="X112:Y112"/>
    <mergeCell ref="R108:S108"/>
    <mergeCell ref="R109:S109"/>
    <mergeCell ref="R110:S110"/>
    <mergeCell ref="R111:S111"/>
    <mergeCell ref="R112:S112"/>
    <mergeCell ref="T108:U108"/>
    <mergeCell ref="T109:U109"/>
    <mergeCell ref="T110:U110"/>
    <mergeCell ref="T111:U111"/>
    <mergeCell ref="T112:U112"/>
    <mergeCell ref="F116:G116"/>
    <mergeCell ref="F117:G117"/>
    <mergeCell ref="H114:I114"/>
    <mergeCell ref="H115:I115"/>
    <mergeCell ref="H116:I116"/>
    <mergeCell ref="H117:I117"/>
    <mergeCell ref="J114:K114"/>
    <mergeCell ref="J115:K115"/>
    <mergeCell ref="J116:K116"/>
    <mergeCell ref="J117:K117"/>
    <mergeCell ref="AD108:AE108"/>
    <mergeCell ref="AD109:AE109"/>
    <mergeCell ref="AD110:AE110"/>
    <mergeCell ref="AD111:AE111"/>
    <mergeCell ref="AD112:AE112"/>
    <mergeCell ref="F109:G109"/>
    <mergeCell ref="F110:G110"/>
    <mergeCell ref="F114:G114"/>
    <mergeCell ref="F115:G115"/>
    <mergeCell ref="L114:M114"/>
    <mergeCell ref="L115:M115"/>
    <mergeCell ref="R114:S114"/>
    <mergeCell ref="R115:S115"/>
    <mergeCell ref="X114:Y114"/>
    <mergeCell ref="X115:Y115"/>
    <mergeCell ref="AD114:AE114"/>
    <mergeCell ref="AD115:AE115"/>
    <mergeCell ref="Z108:AA108"/>
    <mergeCell ref="Z109:AA109"/>
    <mergeCell ref="Z110:AA110"/>
    <mergeCell ref="Z111:AA111"/>
    <mergeCell ref="Z112:AA112"/>
    <mergeCell ref="AB114:AC114"/>
    <mergeCell ref="AB115:AC115"/>
    <mergeCell ref="AB116:AC116"/>
    <mergeCell ref="AB117:AC117"/>
    <mergeCell ref="R116:S116"/>
    <mergeCell ref="R117:S117"/>
    <mergeCell ref="T114:U114"/>
    <mergeCell ref="T115:U115"/>
    <mergeCell ref="T116:U116"/>
    <mergeCell ref="T117:U117"/>
    <mergeCell ref="V114:W114"/>
    <mergeCell ref="V115:W115"/>
    <mergeCell ref="V116:W116"/>
    <mergeCell ref="V117:W117"/>
    <mergeCell ref="L116:M116"/>
    <mergeCell ref="L117:M117"/>
    <mergeCell ref="N114:O114"/>
    <mergeCell ref="N115:O115"/>
    <mergeCell ref="N116:O116"/>
    <mergeCell ref="N117:O117"/>
    <mergeCell ref="P114:Q114"/>
    <mergeCell ref="P115:Q115"/>
    <mergeCell ref="P116:Q116"/>
    <mergeCell ref="P117:Q117"/>
    <mergeCell ref="H125:I125"/>
    <mergeCell ref="J125:K125"/>
    <mergeCell ref="L125:M125"/>
    <mergeCell ref="N125:O125"/>
    <mergeCell ref="P125:Q125"/>
    <mergeCell ref="R125:S125"/>
    <mergeCell ref="T125:U125"/>
    <mergeCell ref="V125:W125"/>
    <mergeCell ref="X125:Y125"/>
    <mergeCell ref="Z125:AA125"/>
    <mergeCell ref="AB125:AC125"/>
    <mergeCell ref="AD125:AE125"/>
    <mergeCell ref="AD116:AE116"/>
    <mergeCell ref="AD117:AE117"/>
    <mergeCell ref="F100:G100"/>
    <mergeCell ref="F101:G101"/>
    <mergeCell ref="F102:G102"/>
    <mergeCell ref="F103:G103"/>
    <mergeCell ref="F104:G104"/>
    <mergeCell ref="F105:G105"/>
    <mergeCell ref="H100:I100"/>
    <mergeCell ref="H101:I101"/>
    <mergeCell ref="H102:I102"/>
    <mergeCell ref="H103:I103"/>
    <mergeCell ref="H104:I104"/>
    <mergeCell ref="H105:I105"/>
    <mergeCell ref="X116:Y116"/>
    <mergeCell ref="X117:Y117"/>
    <mergeCell ref="Z114:AA114"/>
    <mergeCell ref="Z115:AA115"/>
    <mergeCell ref="Z116:AA116"/>
    <mergeCell ref="Z117:AA117"/>
    <mergeCell ref="P126:Q127"/>
    <mergeCell ref="R126:S127"/>
    <mergeCell ref="T126:U127"/>
    <mergeCell ref="V126:W127"/>
    <mergeCell ref="X126:Y127"/>
    <mergeCell ref="Z126:AA127"/>
    <mergeCell ref="Z133:AA134"/>
    <mergeCell ref="H133:I134"/>
    <mergeCell ref="L133:M134"/>
    <mergeCell ref="N133:O134"/>
    <mergeCell ref="P133:Q134"/>
    <mergeCell ref="R133:S134"/>
    <mergeCell ref="T133:U134"/>
    <mergeCell ref="V133:W134"/>
    <mergeCell ref="X133:Y134"/>
    <mergeCell ref="L129:M130"/>
    <mergeCell ref="N129:O130"/>
    <mergeCell ref="P129:Q130"/>
    <mergeCell ref="R129:S130"/>
    <mergeCell ref="T129:U130"/>
    <mergeCell ref="V129:W130"/>
    <mergeCell ref="X129:Y130"/>
    <mergeCell ref="F147:G148"/>
    <mergeCell ref="H147:I148"/>
    <mergeCell ref="J147:K148"/>
    <mergeCell ref="L147:M148"/>
    <mergeCell ref="N147:O148"/>
    <mergeCell ref="P147:Q148"/>
    <mergeCell ref="R147:S148"/>
    <mergeCell ref="T147:U148"/>
    <mergeCell ref="V147:W148"/>
    <mergeCell ref="X147:Y148"/>
    <mergeCell ref="Z147:AA148"/>
    <mergeCell ref="T143:U144"/>
    <mergeCell ref="T145:U146"/>
    <mergeCell ref="V141:W142"/>
    <mergeCell ref="V143:W144"/>
    <mergeCell ref="L138:M139"/>
    <mergeCell ref="N138:O139"/>
    <mergeCell ref="P138:Q139"/>
    <mergeCell ref="R138:S139"/>
    <mergeCell ref="T138:U139"/>
    <mergeCell ref="V138:W139"/>
    <mergeCell ref="X138:Y139"/>
    <mergeCell ref="Z138:AA139"/>
    <mergeCell ref="H141:I142"/>
    <mergeCell ref="H143:I144"/>
    <mergeCell ref="H145:I146"/>
    <mergeCell ref="J141:K142"/>
    <mergeCell ref="X141:Y142"/>
    <mergeCell ref="X143:Y144"/>
    <mergeCell ref="X145:Y146"/>
    <mergeCell ref="F138:G139"/>
    <mergeCell ref="F141:G142"/>
    <mergeCell ref="F4:AA4"/>
    <mergeCell ref="AB126:AC127"/>
    <mergeCell ref="AD126:AE127"/>
    <mergeCell ref="H129:I130"/>
    <mergeCell ref="J129:K130"/>
    <mergeCell ref="T91:U91"/>
    <mergeCell ref="V91:W91"/>
    <mergeCell ref="H135:I136"/>
    <mergeCell ref="J135:K136"/>
    <mergeCell ref="L135:M136"/>
    <mergeCell ref="N135:O136"/>
    <mergeCell ref="P135:Q136"/>
    <mergeCell ref="R135:S136"/>
    <mergeCell ref="T135:U136"/>
    <mergeCell ref="V135:W136"/>
    <mergeCell ref="X135:Y136"/>
    <mergeCell ref="Z135:AA136"/>
    <mergeCell ref="AB135:AC136"/>
    <mergeCell ref="AD135:AE136"/>
    <mergeCell ref="P131:Q132"/>
    <mergeCell ref="R131:S132"/>
    <mergeCell ref="T131:U132"/>
    <mergeCell ref="J133:K134"/>
    <mergeCell ref="F126:G127"/>
    <mergeCell ref="F129:G130"/>
    <mergeCell ref="F131:G132"/>
    <mergeCell ref="F133:G134"/>
    <mergeCell ref="F135:G136"/>
    <mergeCell ref="H126:I127"/>
    <mergeCell ref="J126:K127"/>
    <mergeCell ref="L126:M127"/>
    <mergeCell ref="N126:O127"/>
    <mergeCell ref="F143:G144"/>
    <mergeCell ref="F145:G146"/>
    <mergeCell ref="AB138:AC139"/>
    <mergeCell ref="AD138:AE139"/>
    <mergeCell ref="F2:AA2"/>
    <mergeCell ref="J143:K144"/>
    <mergeCell ref="J145:K146"/>
    <mergeCell ref="L141:M142"/>
    <mergeCell ref="L143:M144"/>
    <mergeCell ref="L145:M146"/>
    <mergeCell ref="N141:O142"/>
    <mergeCell ref="R145:S146"/>
    <mergeCell ref="T141:U142"/>
    <mergeCell ref="Z141:AA142"/>
    <mergeCell ref="Z143:AA144"/>
    <mergeCell ref="Z145:AA146"/>
    <mergeCell ref="AB141:AC142"/>
    <mergeCell ref="AB143:AC144"/>
    <mergeCell ref="AB145:AC146"/>
    <mergeCell ref="AD141:AE142"/>
    <mergeCell ref="AD143:AE144"/>
    <mergeCell ref="AD145:AE146"/>
    <mergeCell ref="AB133:AC134"/>
    <mergeCell ref="AD133:AE134"/>
    <mergeCell ref="V145:W146"/>
    <mergeCell ref="Z129:AA130"/>
    <mergeCell ref="AB129:AC130"/>
    <mergeCell ref="AD129:AE130"/>
    <mergeCell ref="H131:I132"/>
    <mergeCell ref="J131:K132"/>
    <mergeCell ref="L131:M132"/>
    <mergeCell ref="N131:O132"/>
    <mergeCell ref="AB147:AC148"/>
    <mergeCell ref="N143:O144"/>
    <mergeCell ref="N145:O146"/>
    <mergeCell ref="P141:Q142"/>
    <mergeCell ref="P143:Q144"/>
    <mergeCell ref="P145:Q146"/>
    <mergeCell ref="R141:S142"/>
    <mergeCell ref="R143:S144"/>
    <mergeCell ref="AI22:AL22"/>
    <mergeCell ref="AI23:AL23"/>
    <mergeCell ref="V131:W132"/>
    <mergeCell ref="X131:Y132"/>
    <mergeCell ref="Z131:AA132"/>
    <mergeCell ref="AB131:AC132"/>
    <mergeCell ref="AD131:AE132"/>
    <mergeCell ref="R121:S121"/>
    <mergeCell ref="T121:U121"/>
    <mergeCell ref="V121:W121"/>
    <mergeCell ref="X121:Y121"/>
    <mergeCell ref="Z121:AA121"/>
    <mergeCell ref="AB121:AC121"/>
    <mergeCell ref="AD121:AE121"/>
    <mergeCell ref="AD122:AE122"/>
    <mergeCell ref="B124:AE124"/>
    <mergeCell ref="AD147:AE148"/>
    <mergeCell ref="H138:I139"/>
    <mergeCell ref="J138:K139"/>
    <mergeCell ref="B51:E51"/>
    <mergeCell ref="B52:E52"/>
    <mergeCell ref="B53:E53"/>
    <mergeCell ref="B54:E54"/>
    <mergeCell ref="B72:E72"/>
    <mergeCell ref="B73:E73"/>
    <mergeCell ref="B74:E74"/>
    <mergeCell ref="B75:E75"/>
    <mergeCell ref="C79:E79"/>
    <mergeCell ref="C80:E80"/>
    <mergeCell ref="C81:E81"/>
    <mergeCell ref="C82:E82"/>
    <mergeCell ref="C83:E83"/>
    <mergeCell ref="C84:E84"/>
    <mergeCell ref="C86:E86"/>
    <mergeCell ref="C87:E87"/>
    <mergeCell ref="C88:E88"/>
    <mergeCell ref="B58:B63"/>
    <mergeCell ref="C58:E58"/>
    <mergeCell ref="B79:B84"/>
    <mergeCell ref="B86:B91"/>
    <mergeCell ref="C89:E89"/>
    <mergeCell ref="C90:E90"/>
    <mergeCell ref="C91:E91"/>
    <mergeCell ref="B93:E93"/>
    <mergeCell ref="B94:E94"/>
    <mergeCell ref="B95:E95"/>
    <mergeCell ref="B96:E96"/>
    <mergeCell ref="C100:E100"/>
    <mergeCell ref="C101:E101"/>
    <mergeCell ref="C102:E102"/>
    <mergeCell ref="C103:E103"/>
    <mergeCell ref="C104:E104"/>
    <mergeCell ref="C105:E105"/>
    <mergeCell ref="C107:E107"/>
    <mergeCell ref="C108:E108"/>
    <mergeCell ref="C109:E109"/>
    <mergeCell ref="C110:E110"/>
    <mergeCell ref="B98:AE98"/>
    <mergeCell ref="H99:I99"/>
    <mergeCell ref="J99:K99"/>
    <mergeCell ref="L99:M99"/>
    <mergeCell ref="N99:O99"/>
    <mergeCell ref="P99:Q99"/>
    <mergeCell ref="R99:S99"/>
    <mergeCell ref="T99:U99"/>
    <mergeCell ref="V99:W99"/>
    <mergeCell ref="X99:Y99"/>
    <mergeCell ref="Z99:AA99"/>
    <mergeCell ref="AB99:AC99"/>
    <mergeCell ref="AD99:AE99"/>
    <mergeCell ref="AB108:AC108"/>
    <mergeCell ref="AB109:AC109"/>
    <mergeCell ref="AB110:AC110"/>
    <mergeCell ref="N108:O108"/>
    <mergeCell ref="N109:O109"/>
    <mergeCell ref="C136:E136"/>
    <mergeCell ref="C138:E138"/>
    <mergeCell ref="C139:E139"/>
    <mergeCell ref="C141:E141"/>
    <mergeCell ref="C142:E142"/>
    <mergeCell ref="C143:E143"/>
    <mergeCell ref="C144:E144"/>
    <mergeCell ref="C145:E145"/>
    <mergeCell ref="C146:E146"/>
    <mergeCell ref="C147:E147"/>
    <mergeCell ref="C148:E148"/>
    <mergeCell ref="C111:E111"/>
    <mergeCell ref="C112:E112"/>
    <mergeCell ref="B114:E114"/>
    <mergeCell ref="B115:E115"/>
    <mergeCell ref="B116:E116"/>
    <mergeCell ref="B117:E117"/>
    <mergeCell ref="B121:E121"/>
    <mergeCell ref="B122:E122"/>
    <mergeCell ref="C126:E126"/>
    <mergeCell ref="C127:E127"/>
    <mergeCell ref="C129:E129"/>
    <mergeCell ref="C130:E130"/>
    <mergeCell ref="C131:E131"/>
    <mergeCell ref="C132:E132"/>
    <mergeCell ref="C133:E133"/>
    <mergeCell ref="C134:E134"/>
    <mergeCell ref="C135:E135"/>
    <mergeCell ref="B138:B148"/>
    <mergeCell ref="B126:B136"/>
  </mergeCells>
  <phoneticPr fontId="4" type="noConversion"/>
  <conditionalFormatting sqref="B5:AE50 B51:B54 F51:AE54 B55:AE71 B72:B75 F72:AE75 B76:AE78 B79:C84 F79:AE84 B85:AE85 B86:C91 F86:AE91 B92:AE92 B93:B96 F93:AE96 B97:AE99 B100:C105 F100:AE105 B106:AE106 B107:C112 F107:AE112 B113:AE113 B114:B117 F114:AE117 B118:AE120 B121:B122 F121:AE122 B123:AE125 B126:C127 F126:AE127 B128:AE128 B129:C136 F129:AE136 B137:AE137 B138:C139 F138:AE139 B140:AE140 B141:C148 F141:AE148 B149:AE150">
    <cfRule type="expression" dxfId="0" priority="0" stopIfTrue="1">
      <formula>$AI$24=1</formula>
    </cfRule>
  </conditionalFormatting>
  <pageMargins left="0.16" right="0.16" top="0.21" bottom="0.21" header="0.5" footer="0.5"/>
  <pageSetup paperSize="9" scale="70" fitToHeight="2" orientation="portrait" horizontalDpi="4294967292" verticalDpi="4294967292"/>
  <colBreaks count="1" manualBreakCount="1">
    <brk id="32" max="1048575" man="1"/>
  </colBreaks>
  <drawing r:id="rId1"/>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543"/>
  <sheetViews>
    <sheetView showRowColHeaders="0" workbookViewId="0">
      <selection activeCell="F11" sqref="F11"/>
    </sheetView>
  </sheetViews>
  <sheetFormatPr baseColWidth="10" defaultColWidth="0" defaultRowHeight="13" zeroHeight="1"/>
  <cols>
    <col min="1" max="1" width="1.6640625" style="7" customWidth="1"/>
    <col min="2" max="14" width="10.6640625" style="7" customWidth="1"/>
    <col min="15" max="15" width="1.6640625" style="7" customWidth="1"/>
    <col min="16" max="20" width="0" style="7" hidden="1" customWidth="1"/>
    <col min="21" max="16384" width="10.6640625" style="7" hidden="1"/>
  </cols>
  <sheetData>
    <row r="1" spans="1:15" ht="13" customHeight="1">
      <c r="A1" s="3"/>
      <c r="B1" s="3"/>
      <c r="D1" s="335" t="s">
        <v>10</v>
      </c>
      <c r="E1" s="335"/>
      <c r="F1" s="335"/>
      <c r="G1" s="335"/>
      <c r="H1" s="335"/>
      <c r="I1" s="335"/>
      <c r="J1" s="335"/>
      <c r="K1" s="335"/>
      <c r="L1" s="335"/>
      <c r="M1" s="83"/>
      <c r="N1" s="30" t="str">
        <f>Dec!AC1</f>
        <v>© Promote Golf 2025 - Version 1.0</v>
      </c>
    </row>
    <row r="2" spans="1:15" ht="13" customHeight="1">
      <c r="A2" s="3"/>
      <c r="B2" s="3"/>
      <c r="C2" s="83"/>
      <c r="D2" s="335"/>
      <c r="E2" s="335"/>
      <c r="F2" s="335"/>
      <c r="G2" s="335"/>
      <c r="H2" s="335"/>
      <c r="I2" s="335"/>
      <c r="J2" s="335"/>
      <c r="K2" s="335"/>
      <c r="L2" s="335"/>
      <c r="M2" s="334">
        <f ca="1">NOW()</f>
        <v>45933.450954513886</v>
      </c>
      <c r="N2" s="334"/>
    </row>
    <row r="3" spans="1:15" ht="13" customHeight="1">
      <c r="A3" s="3"/>
      <c r="B3" s="3"/>
      <c r="C3" s="83"/>
      <c r="D3" s="335"/>
      <c r="E3" s="335"/>
      <c r="F3" s="335"/>
      <c r="G3" s="335"/>
      <c r="H3" s="335"/>
      <c r="I3" s="335"/>
      <c r="J3" s="335"/>
      <c r="K3" s="335"/>
      <c r="L3" s="335"/>
      <c r="M3" s="83"/>
    </row>
    <row r="4" spans="1:15" s="3" customFormat="1" ht="13" customHeight="1">
      <c r="D4" s="335"/>
      <c r="E4" s="335"/>
      <c r="F4" s="335"/>
      <c r="G4" s="335"/>
      <c r="H4" s="335"/>
      <c r="I4" s="335"/>
      <c r="J4" s="335"/>
      <c r="K4" s="335"/>
      <c r="L4" s="335"/>
    </row>
    <row r="5" spans="1:15" s="3" customFormat="1">
      <c r="B5" s="333" t="s">
        <v>146</v>
      </c>
      <c r="C5" s="333"/>
      <c r="D5" s="333"/>
      <c r="E5" s="333"/>
      <c r="F5" s="333"/>
      <c r="G5" s="333"/>
      <c r="H5" s="333"/>
      <c r="I5" s="333"/>
      <c r="J5" s="333"/>
      <c r="K5" s="333"/>
      <c r="L5" s="333"/>
      <c r="M5" s="333"/>
      <c r="N5" s="333"/>
    </row>
    <row r="6" spans="1:15" s="3" customFormat="1">
      <c r="B6" s="333"/>
      <c r="C6" s="333"/>
      <c r="D6" s="333"/>
      <c r="E6" s="333"/>
      <c r="F6" s="333"/>
      <c r="G6" s="333"/>
      <c r="H6" s="333"/>
      <c r="I6" s="333"/>
      <c r="J6" s="333"/>
      <c r="K6" s="333"/>
      <c r="L6" s="333"/>
      <c r="M6" s="333"/>
      <c r="N6" s="333"/>
      <c r="O6" s="33"/>
    </row>
    <row r="7" spans="1:15" s="3" customFormat="1">
      <c r="A7" s="33"/>
      <c r="B7" s="333"/>
      <c r="C7" s="333"/>
      <c r="D7" s="333"/>
      <c r="E7" s="333"/>
      <c r="F7" s="333"/>
      <c r="G7" s="333"/>
      <c r="H7" s="333"/>
      <c r="I7" s="333"/>
      <c r="J7" s="333"/>
      <c r="K7" s="333"/>
      <c r="L7" s="333"/>
      <c r="M7" s="333"/>
      <c r="N7" s="333"/>
      <c r="O7" s="33"/>
    </row>
    <row r="8" spans="1:15" s="3" customFormat="1">
      <c r="A8" s="33"/>
      <c r="B8" s="333"/>
      <c r="C8" s="333"/>
      <c r="D8" s="333"/>
      <c r="E8" s="333"/>
      <c r="F8" s="333"/>
      <c r="G8" s="333"/>
      <c r="H8" s="333"/>
      <c r="I8" s="333"/>
      <c r="J8" s="333"/>
      <c r="K8" s="333"/>
      <c r="L8" s="333"/>
      <c r="M8" s="333"/>
      <c r="N8" s="333"/>
      <c r="O8" s="33"/>
    </row>
    <row r="9" spans="1:15" s="3" customFormat="1">
      <c r="A9" s="33"/>
      <c r="B9" s="333"/>
      <c r="C9" s="333"/>
      <c r="D9" s="333"/>
      <c r="E9" s="333"/>
      <c r="F9" s="333"/>
      <c r="G9" s="333"/>
      <c r="H9" s="333"/>
      <c r="I9" s="333"/>
      <c r="J9" s="333"/>
      <c r="K9" s="333"/>
      <c r="L9" s="333"/>
      <c r="M9" s="333"/>
      <c r="N9" s="333"/>
      <c r="O9" s="33"/>
    </row>
    <row r="10" spans="1:15" s="3" customFormat="1">
      <c r="A10" s="33"/>
      <c r="B10" s="34"/>
      <c r="C10" s="34"/>
      <c r="D10" s="34"/>
      <c r="E10" s="34"/>
      <c r="F10" s="34"/>
      <c r="G10" s="34"/>
      <c r="H10" s="34"/>
      <c r="I10" s="34"/>
      <c r="J10" s="34"/>
      <c r="K10" s="34"/>
      <c r="L10" s="34"/>
      <c r="M10" s="34"/>
      <c r="N10" s="34"/>
      <c r="O10" s="33"/>
    </row>
    <row r="11" spans="1:15" s="3" customFormat="1">
      <c r="B11" s="32" t="s">
        <v>105</v>
      </c>
      <c r="C11" s="32"/>
      <c r="D11" s="32"/>
      <c r="E11" s="32"/>
      <c r="F11" s="32"/>
      <c r="G11" s="32"/>
      <c r="H11" s="32"/>
      <c r="I11" s="32"/>
      <c r="J11" s="32"/>
      <c r="K11" s="32"/>
      <c r="L11" s="32"/>
      <c r="M11" s="32"/>
      <c r="N11" s="32"/>
    </row>
    <row r="12" spans="1:15" s="3" customFormat="1">
      <c r="B12" s="32"/>
      <c r="C12" s="32"/>
      <c r="D12" s="32"/>
      <c r="E12" s="32"/>
      <c r="F12" s="32"/>
      <c r="G12" s="32"/>
      <c r="H12" s="32"/>
      <c r="I12" s="32"/>
      <c r="J12" s="32"/>
      <c r="K12" s="32"/>
      <c r="L12" s="32"/>
      <c r="M12" s="32"/>
      <c r="N12" s="32"/>
    </row>
    <row r="13" spans="1:15" s="3" customFormat="1">
      <c r="B13" s="35" t="s">
        <v>47</v>
      </c>
      <c r="C13" s="32"/>
      <c r="D13" s="32"/>
      <c r="E13" s="32"/>
      <c r="F13" s="32"/>
      <c r="G13" s="32"/>
      <c r="H13" s="32"/>
      <c r="I13" s="32"/>
      <c r="J13" s="32"/>
      <c r="K13" s="32"/>
      <c r="L13" s="32"/>
      <c r="M13" s="32"/>
      <c r="N13" s="32"/>
    </row>
    <row r="14" spans="1:15" s="3" customFormat="1">
      <c r="B14" s="35" t="s">
        <v>141</v>
      </c>
      <c r="C14" s="32"/>
      <c r="D14" s="32"/>
      <c r="E14" s="32"/>
      <c r="F14" s="32"/>
      <c r="G14" s="32"/>
      <c r="H14" s="32"/>
      <c r="I14" s="32"/>
      <c r="J14" s="32"/>
      <c r="K14" s="32"/>
      <c r="L14" s="32"/>
      <c r="M14" s="32"/>
      <c r="N14" s="32"/>
    </row>
    <row r="15" spans="1:15" s="3" customFormat="1">
      <c r="B15" s="35" t="s">
        <v>124</v>
      </c>
      <c r="C15" s="32"/>
      <c r="D15" s="32"/>
      <c r="E15" s="32"/>
      <c r="F15" s="32"/>
      <c r="G15" s="32"/>
      <c r="H15" s="32"/>
      <c r="I15" s="32"/>
      <c r="J15" s="32"/>
      <c r="K15" s="32"/>
      <c r="L15" s="32"/>
      <c r="M15" s="32"/>
      <c r="N15" s="32"/>
    </row>
    <row r="16" spans="1:15" s="3" customFormat="1">
      <c r="B16" s="35" t="s">
        <v>142</v>
      </c>
      <c r="C16" s="32"/>
      <c r="D16" s="32"/>
      <c r="E16" s="32"/>
      <c r="F16" s="32"/>
      <c r="G16" s="32"/>
      <c r="H16" s="32"/>
      <c r="I16" s="32"/>
      <c r="J16" s="32"/>
      <c r="K16" s="32"/>
      <c r="L16" s="32"/>
      <c r="M16" s="32"/>
      <c r="N16" s="32"/>
    </row>
    <row r="17" spans="2:20" s="3" customFormat="1">
      <c r="B17" s="35" t="s">
        <v>8</v>
      </c>
      <c r="C17" s="32"/>
      <c r="D17" s="32"/>
      <c r="E17" s="32"/>
      <c r="F17" s="32"/>
      <c r="G17" s="32"/>
      <c r="H17" s="32"/>
      <c r="I17" s="32"/>
      <c r="J17" s="32"/>
      <c r="K17" s="32"/>
      <c r="L17" s="32"/>
      <c r="M17" s="32"/>
      <c r="N17" s="32"/>
    </row>
    <row r="18" spans="2:20" s="3" customFormat="1">
      <c r="B18" s="35" t="s">
        <v>9</v>
      </c>
      <c r="C18" s="32"/>
      <c r="D18" s="32"/>
      <c r="E18" s="32"/>
      <c r="F18" s="32"/>
      <c r="G18" s="32"/>
      <c r="H18" s="32"/>
      <c r="I18" s="32"/>
      <c r="J18" s="32"/>
      <c r="K18" s="32"/>
      <c r="L18" s="32"/>
      <c r="M18" s="32"/>
      <c r="N18" s="32"/>
    </row>
    <row r="19" spans="2:20" s="3" customFormat="1"/>
    <row r="20" spans="2:20" s="3" customFormat="1">
      <c r="B20" s="333" t="s">
        <v>82</v>
      </c>
      <c r="C20" s="333"/>
      <c r="D20" s="333"/>
      <c r="E20" s="333"/>
      <c r="F20" s="333"/>
      <c r="G20" s="333"/>
      <c r="H20" s="333"/>
      <c r="I20" s="333"/>
      <c r="J20" s="333"/>
      <c r="K20" s="333"/>
      <c r="L20" s="333"/>
      <c r="M20" s="333"/>
      <c r="N20" s="333"/>
    </row>
    <row r="21" spans="2:20" s="3" customFormat="1">
      <c r="B21" s="333"/>
      <c r="C21" s="333"/>
      <c r="D21" s="333"/>
      <c r="E21" s="333"/>
      <c r="F21" s="333"/>
      <c r="G21" s="333"/>
      <c r="H21" s="333"/>
      <c r="I21" s="333"/>
      <c r="J21" s="333"/>
      <c r="K21" s="333"/>
      <c r="L21" s="333"/>
      <c r="M21" s="333"/>
      <c r="N21" s="333"/>
    </row>
    <row r="22" spans="2:20" s="3" customFormat="1">
      <c r="B22" s="333"/>
      <c r="C22" s="333"/>
      <c r="D22" s="333"/>
      <c r="E22" s="333"/>
      <c r="F22" s="333"/>
      <c r="G22" s="333"/>
      <c r="H22" s="333"/>
      <c r="I22" s="333"/>
      <c r="J22" s="333"/>
      <c r="K22" s="333"/>
      <c r="L22" s="333"/>
      <c r="M22" s="333"/>
      <c r="N22" s="333"/>
    </row>
    <row r="23" spans="2:20" s="3" customFormat="1">
      <c r="B23" s="37"/>
      <c r="C23" s="37"/>
      <c r="D23" s="37"/>
      <c r="E23" s="37"/>
      <c r="F23" s="37"/>
      <c r="G23" s="37"/>
      <c r="H23" s="37"/>
      <c r="I23" s="37"/>
      <c r="J23" s="37"/>
      <c r="K23" s="37"/>
      <c r="L23" s="37"/>
      <c r="M23" s="37"/>
      <c r="N23" s="37"/>
    </row>
    <row r="24" spans="2:20" s="3" customFormat="1">
      <c r="B24" s="35" t="s">
        <v>117</v>
      </c>
    </row>
    <row r="25" spans="2:20" s="3" customFormat="1">
      <c r="B25" s="35"/>
      <c r="R25" s="41">
        <v>1</v>
      </c>
    </row>
    <row r="26" spans="2:20" s="3" customFormat="1">
      <c r="I26" s="3" t="s">
        <v>118</v>
      </c>
      <c r="J26" s="3" t="s">
        <v>119</v>
      </c>
      <c r="K26" s="3" t="s">
        <v>120</v>
      </c>
      <c r="L26" s="3" t="s">
        <v>121</v>
      </c>
      <c r="M26" s="3" t="s">
        <v>122</v>
      </c>
      <c r="N26" s="3" t="s">
        <v>123</v>
      </c>
      <c r="P26" s="3" t="s">
        <v>37</v>
      </c>
      <c r="R26" s="41" t="s">
        <v>79</v>
      </c>
      <c r="S26" s="48" t="s">
        <v>97</v>
      </c>
      <c r="T26" s="41"/>
    </row>
    <row r="27" spans="2:20">
      <c r="B27" s="42">
        <f>Jan!B8</f>
        <v>0</v>
      </c>
      <c r="C27" s="42">
        <f>Jan!D8</f>
        <v>0</v>
      </c>
      <c r="D27" s="38">
        <f>Jan!T8</f>
        <v>0</v>
      </c>
      <c r="E27" s="39">
        <f>Jan!V8</f>
        <v>0</v>
      </c>
      <c r="F27" s="39">
        <f>Jan!X8</f>
        <v>0</v>
      </c>
      <c r="G27" s="39">
        <f>Jan!Z8</f>
        <v>0</v>
      </c>
      <c r="I27" s="53"/>
      <c r="J27" s="54"/>
      <c r="K27" s="55"/>
      <c r="L27" s="55"/>
      <c r="M27" s="55"/>
      <c r="N27" s="56"/>
      <c r="O27" s="7">
        <v>41241</v>
      </c>
      <c r="P27" s="49">
        <f>J27-I27</f>
        <v>0</v>
      </c>
      <c r="Q27" s="47"/>
      <c r="R27" s="41">
        <f>Jan!Q8</f>
        <v>0</v>
      </c>
      <c r="S27" s="50">
        <f>C27-B27</f>
        <v>0</v>
      </c>
      <c r="T27" s="46"/>
    </row>
    <row r="28" spans="2:20">
      <c r="B28" s="42">
        <f>Jan!B9</f>
        <v>0</v>
      </c>
      <c r="C28" s="42">
        <f>Jan!D9</f>
        <v>0</v>
      </c>
      <c r="D28" s="38">
        <f>Jan!T9</f>
        <v>0</v>
      </c>
      <c r="E28" s="39">
        <f>Jan!V9</f>
        <v>0</v>
      </c>
      <c r="F28" s="39">
        <f>Jan!X9</f>
        <v>0</v>
      </c>
      <c r="G28" s="39">
        <f>Jan!Z9</f>
        <v>0</v>
      </c>
      <c r="I28" s="54"/>
      <c r="J28" s="54"/>
      <c r="K28" s="55"/>
      <c r="L28" s="55"/>
      <c r="M28" s="55"/>
      <c r="N28" s="56"/>
      <c r="P28" s="49">
        <f t="shared" ref="P28:P91" si="0">J28-I28</f>
        <v>0</v>
      </c>
      <c r="Q28" s="44"/>
      <c r="R28" s="41">
        <f>Jan!Q9</f>
        <v>0</v>
      </c>
      <c r="S28" s="50">
        <f t="shared" ref="S28:S91" si="1">C28-B28</f>
        <v>0</v>
      </c>
      <c r="T28" s="46"/>
    </row>
    <row r="29" spans="2:20">
      <c r="B29" s="42">
        <f>Jan!B10</f>
        <v>0</v>
      </c>
      <c r="C29" s="42">
        <f>Jan!D10</f>
        <v>0</v>
      </c>
      <c r="D29" s="38">
        <f>Jan!T10</f>
        <v>0</v>
      </c>
      <c r="E29" s="39">
        <f>Jan!V10</f>
        <v>0</v>
      </c>
      <c r="F29" s="39">
        <f>Jan!X10</f>
        <v>0</v>
      </c>
      <c r="G29" s="39">
        <f>Jan!Z10</f>
        <v>0</v>
      </c>
      <c r="I29" s="54"/>
      <c r="J29" s="54"/>
      <c r="K29" s="55"/>
      <c r="L29" s="55"/>
      <c r="M29" s="55"/>
      <c r="N29" s="56"/>
      <c r="P29" s="49">
        <f t="shared" si="0"/>
        <v>0</v>
      </c>
      <c r="Q29" s="44"/>
      <c r="R29" s="41">
        <f>Jan!Q10</f>
        <v>0</v>
      </c>
      <c r="S29" s="50">
        <f t="shared" si="1"/>
        <v>0</v>
      </c>
      <c r="T29" s="46"/>
    </row>
    <row r="30" spans="2:20">
      <c r="B30" s="42">
        <f>Jan!B11</f>
        <v>0</v>
      </c>
      <c r="C30" s="42">
        <f>Jan!D11</f>
        <v>0</v>
      </c>
      <c r="D30" s="38">
        <f>Jan!T11</f>
        <v>0</v>
      </c>
      <c r="E30" s="39">
        <f>Jan!V11</f>
        <v>0</v>
      </c>
      <c r="F30" s="39">
        <f>Jan!X11</f>
        <v>0</v>
      </c>
      <c r="G30" s="39">
        <f>Jan!Z11</f>
        <v>0</v>
      </c>
      <c r="I30" s="54"/>
      <c r="J30" s="54"/>
      <c r="K30" s="55"/>
      <c r="L30" s="55"/>
      <c r="M30" s="55"/>
      <c r="N30" s="56"/>
      <c r="P30" s="49">
        <f t="shared" si="0"/>
        <v>0</v>
      </c>
      <c r="Q30" s="44"/>
      <c r="R30" s="41">
        <f>Jan!Q11</f>
        <v>0</v>
      </c>
      <c r="S30" s="50">
        <f t="shared" si="1"/>
        <v>0</v>
      </c>
      <c r="T30" s="46"/>
    </row>
    <row r="31" spans="2:20">
      <c r="B31" s="42">
        <f>Jan!B12</f>
        <v>0</v>
      </c>
      <c r="C31" s="42">
        <f>Jan!D12</f>
        <v>0</v>
      </c>
      <c r="D31" s="38">
        <f>Jan!T12</f>
        <v>0</v>
      </c>
      <c r="E31" s="39">
        <f>Jan!V12</f>
        <v>0</v>
      </c>
      <c r="F31" s="39">
        <f>Jan!X12</f>
        <v>0</v>
      </c>
      <c r="G31" s="39">
        <f>Jan!Z12</f>
        <v>0</v>
      </c>
      <c r="I31" s="54"/>
      <c r="J31" s="54"/>
      <c r="K31" s="55"/>
      <c r="L31" s="55"/>
      <c r="M31" s="55"/>
      <c r="N31" s="56"/>
      <c r="P31" s="49">
        <f t="shared" si="0"/>
        <v>0</v>
      </c>
      <c r="Q31" s="44"/>
      <c r="R31" s="41">
        <f>Jan!Q12</f>
        <v>0</v>
      </c>
      <c r="S31" s="50">
        <f t="shared" si="1"/>
        <v>0</v>
      </c>
      <c r="T31" s="46"/>
    </row>
    <row r="32" spans="2:20">
      <c r="B32" s="42">
        <f>Jan!B13</f>
        <v>0</v>
      </c>
      <c r="C32" s="42">
        <f>Jan!D13</f>
        <v>0</v>
      </c>
      <c r="D32" s="38">
        <f>Jan!T13</f>
        <v>0</v>
      </c>
      <c r="E32" s="39">
        <f>Jan!V13</f>
        <v>0</v>
      </c>
      <c r="F32" s="39">
        <f>Jan!X13</f>
        <v>0</v>
      </c>
      <c r="G32" s="39">
        <f>Jan!Z13</f>
        <v>0</v>
      </c>
      <c r="I32" s="54"/>
      <c r="J32" s="54"/>
      <c r="K32" s="55"/>
      <c r="L32" s="55"/>
      <c r="M32" s="55"/>
      <c r="N32" s="56"/>
      <c r="P32" s="49">
        <f t="shared" si="0"/>
        <v>0</v>
      </c>
      <c r="Q32" s="44"/>
      <c r="R32" s="41">
        <f>Jan!Q13</f>
        <v>0</v>
      </c>
      <c r="S32" s="50">
        <f t="shared" si="1"/>
        <v>0</v>
      </c>
      <c r="T32" s="46"/>
    </row>
    <row r="33" spans="2:20">
      <c r="B33" s="42">
        <f>Jan!B14</f>
        <v>0</v>
      </c>
      <c r="C33" s="42">
        <f>Jan!D14</f>
        <v>0</v>
      </c>
      <c r="D33" s="38">
        <f>Jan!T14</f>
        <v>0</v>
      </c>
      <c r="E33" s="39">
        <f>Jan!V14</f>
        <v>0</v>
      </c>
      <c r="F33" s="39">
        <f>Jan!X14</f>
        <v>0</v>
      </c>
      <c r="G33" s="39">
        <f>Jan!Z14</f>
        <v>0</v>
      </c>
      <c r="I33" s="54"/>
      <c r="J33" s="54"/>
      <c r="K33" s="55"/>
      <c r="L33" s="55"/>
      <c r="M33" s="55"/>
      <c r="N33" s="56"/>
      <c r="P33" s="49">
        <f t="shared" si="0"/>
        <v>0</v>
      </c>
      <c r="Q33" s="44"/>
      <c r="R33" s="41">
        <f>Jan!Q14</f>
        <v>0</v>
      </c>
      <c r="S33" s="50">
        <f t="shared" si="1"/>
        <v>0</v>
      </c>
      <c r="T33" s="46"/>
    </row>
    <row r="34" spans="2:20">
      <c r="B34" s="42">
        <f>Jan!B15</f>
        <v>0</v>
      </c>
      <c r="C34" s="42">
        <f>Jan!D15</f>
        <v>0</v>
      </c>
      <c r="D34" s="38">
        <f>Jan!T15</f>
        <v>0</v>
      </c>
      <c r="E34" s="39">
        <f>Jan!V15</f>
        <v>0</v>
      </c>
      <c r="F34" s="39">
        <f>Jan!X15</f>
        <v>0</v>
      </c>
      <c r="G34" s="39">
        <f>Jan!Z15</f>
        <v>0</v>
      </c>
      <c r="I34" s="54"/>
      <c r="J34" s="54"/>
      <c r="K34" s="55"/>
      <c r="L34" s="55"/>
      <c r="M34" s="55"/>
      <c r="N34" s="56"/>
      <c r="P34" s="49">
        <f t="shared" si="0"/>
        <v>0</v>
      </c>
      <c r="Q34" s="44"/>
      <c r="R34" s="41">
        <f>Jan!Q15</f>
        <v>0</v>
      </c>
      <c r="S34" s="50">
        <f t="shared" si="1"/>
        <v>0</v>
      </c>
      <c r="T34" s="46"/>
    </row>
    <row r="35" spans="2:20">
      <c r="B35" s="42">
        <f>Jan!B16</f>
        <v>0</v>
      </c>
      <c r="C35" s="42">
        <f>Jan!D16</f>
        <v>0</v>
      </c>
      <c r="D35" s="38">
        <f>Jan!T16</f>
        <v>0</v>
      </c>
      <c r="E35" s="39">
        <f>Jan!V16</f>
        <v>0</v>
      </c>
      <c r="F35" s="39">
        <f>Jan!X16</f>
        <v>0</v>
      </c>
      <c r="G35" s="39">
        <f>Jan!Z16</f>
        <v>0</v>
      </c>
      <c r="I35" s="54"/>
      <c r="J35" s="54"/>
      <c r="K35" s="55"/>
      <c r="L35" s="55"/>
      <c r="M35" s="55"/>
      <c r="N35" s="56"/>
      <c r="P35" s="49">
        <f t="shared" si="0"/>
        <v>0</v>
      </c>
      <c r="Q35" s="44"/>
      <c r="R35" s="41">
        <f>Jan!Q16</f>
        <v>0</v>
      </c>
      <c r="S35" s="50">
        <f t="shared" si="1"/>
        <v>0</v>
      </c>
      <c r="T35" s="46"/>
    </row>
    <row r="36" spans="2:20">
      <c r="B36" s="42">
        <f>Jan!B17</f>
        <v>0</v>
      </c>
      <c r="C36" s="42">
        <f>Jan!D17</f>
        <v>0</v>
      </c>
      <c r="D36" s="38">
        <f>Jan!T17</f>
        <v>0</v>
      </c>
      <c r="E36" s="39">
        <f>Jan!V17</f>
        <v>0</v>
      </c>
      <c r="F36" s="39">
        <f>Jan!X17</f>
        <v>0</v>
      </c>
      <c r="G36" s="39">
        <f>Jan!Z17</f>
        <v>0</v>
      </c>
      <c r="I36" s="54"/>
      <c r="J36" s="54"/>
      <c r="K36" s="55"/>
      <c r="L36" s="55"/>
      <c r="M36" s="55"/>
      <c r="N36" s="56"/>
      <c r="P36" s="49">
        <f t="shared" si="0"/>
        <v>0</v>
      </c>
      <c r="Q36" s="44"/>
      <c r="R36" s="41">
        <f>Jan!Q17</f>
        <v>0</v>
      </c>
      <c r="S36" s="50">
        <f t="shared" si="1"/>
        <v>0</v>
      </c>
      <c r="T36" s="46"/>
    </row>
    <row r="37" spans="2:20">
      <c r="B37" s="42">
        <f>Jan!B18</f>
        <v>0</v>
      </c>
      <c r="C37" s="42">
        <f>Jan!D18</f>
        <v>0</v>
      </c>
      <c r="D37" s="38">
        <f>Jan!T18</f>
        <v>0</v>
      </c>
      <c r="E37" s="39">
        <f>Jan!V18</f>
        <v>0</v>
      </c>
      <c r="F37" s="39">
        <f>Jan!X18</f>
        <v>0</v>
      </c>
      <c r="G37" s="39">
        <f>Jan!Z18</f>
        <v>0</v>
      </c>
      <c r="I37" s="54"/>
      <c r="J37" s="54"/>
      <c r="K37" s="55"/>
      <c r="L37" s="55"/>
      <c r="M37" s="55"/>
      <c r="N37" s="56"/>
      <c r="P37" s="49">
        <f t="shared" si="0"/>
        <v>0</v>
      </c>
      <c r="Q37" s="44"/>
      <c r="R37" s="41">
        <f>Jan!Q18</f>
        <v>0</v>
      </c>
      <c r="S37" s="50">
        <f t="shared" si="1"/>
        <v>0</v>
      </c>
      <c r="T37" s="46"/>
    </row>
    <row r="38" spans="2:20">
      <c r="B38" s="42">
        <f>Jan!B19</f>
        <v>0</v>
      </c>
      <c r="C38" s="42">
        <f>Jan!D19</f>
        <v>0</v>
      </c>
      <c r="D38" s="38">
        <f>Jan!T19</f>
        <v>0</v>
      </c>
      <c r="E38" s="39">
        <f>Jan!V19</f>
        <v>0</v>
      </c>
      <c r="F38" s="39">
        <f>Jan!X19</f>
        <v>0</v>
      </c>
      <c r="G38" s="39">
        <f>Jan!Z19</f>
        <v>0</v>
      </c>
      <c r="I38" s="54"/>
      <c r="J38" s="54"/>
      <c r="K38" s="55"/>
      <c r="L38" s="55"/>
      <c r="M38" s="55"/>
      <c r="N38" s="56"/>
      <c r="P38" s="49">
        <f t="shared" si="0"/>
        <v>0</v>
      </c>
      <c r="Q38" s="44"/>
      <c r="R38" s="41">
        <f>Jan!Q19</f>
        <v>0</v>
      </c>
      <c r="S38" s="50">
        <f t="shared" si="1"/>
        <v>0</v>
      </c>
      <c r="T38" s="46"/>
    </row>
    <row r="39" spans="2:20">
      <c r="B39" s="42">
        <f>Jan!B20</f>
        <v>0</v>
      </c>
      <c r="C39" s="42">
        <f>Jan!D20</f>
        <v>0</v>
      </c>
      <c r="D39" s="38">
        <f>Jan!T20</f>
        <v>0</v>
      </c>
      <c r="E39" s="39">
        <f>Jan!V20</f>
        <v>0</v>
      </c>
      <c r="F39" s="39">
        <f>Jan!X20</f>
        <v>0</v>
      </c>
      <c r="G39" s="39">
        <f>Jan!Z20</f>
        <v>0</v>
      </c>
      <c r="I39" s="54"/>
      <c r="J39" s="54"/>
      <c r="K39" s="55"/>
      <c r="L39" s="55"/>
      <c r="M39" s="55"/>
      <c r="N39" s="56"/>
      <c r="P39" s="49">
        <f t="shared" si="0"/>
        <v>0</v>
      </c>
      <c r="Q39" s="44"/>
      <c r="R39" s="41">
        <f>Jan!Q20</f>
        <v>0</v>
      </c>
      <c r="S39" s="50">
        <f t="shared" si="1"/>
        <v>0</v>
      </c>
      <c r="T39" s="46"/>
    </row>
    <row r="40" spans="2:20">
      <c r="B40" s="42">
        <f>Jan!B21</f>
        <v>0</v>
      </c>
      <c r="C40" s="42">
        <f>Jan!D21</f>
        <v>0</v>
      </c>
      <c r="D40" s="38">
        <f>Jan!T21</f>
        <v>0</v>
      </c>
      <c r="E40" s="39">
        <f>Jan!V21</f>
        <v>0</v>
      </c>
      <c r="F40" s="39">
        <f>Jan!X21</f>
        <v>0</v>
      </c>
      <c r="G40" s="39">
        <f>Jan!Z21</f>
        <v>0</v>
      </c>
      <c r="I40" s="54"/>
      <c r="J40" s="54"/>
      <c r="K40" s="55"/>
      <c r="L40" s="55"/>
      <c r="M40" s="55"/>
      <c r="N40" s="56"/>
      <c r="P40" s="49">
        <f t="shared" si="0"/>
        <v>0</v>
      </c>
      <c r="Q40" s="44"/>
      <c r="R40" s="41">
        <f>Jan!Q21</f>
        <v>0</v>
      </c>
      <c r="S40" s="50">
        <f t="shared" si="1"/>
        <v>0</v>
      </c>
      <c r="T40" s="46"/>
    </row>
    <row r="41" spans="2:20">
      <c r="B41" s="42">
        <f>Jan!B22</f>
        <v>0</v>
      </c>
      <c r="C41" s="42">
        <f>Jan!D22</f>
        <v>0</v>
      </c>
      <c r="D41" s="38">
        <f>Jan!T22</f>
        <v>0</v>
      </c>
      <c r="E41" s="39">
        <f>Jan!V22</f>
        <v>0</v>
      </c>
      <c r="F41" s="39">
        <f>Jan!X22</f>
        <v>0</v>
      </c>
      <c r="G41" s="39">
        <f>Jan!Z22</f>
        <v>0</v>
      </c>
      <c r="I41" s="54"/>
      <c r="J41" s="54"/>
      <c r="K41" s="55"/>
      <c r="L41" s="55"/>
      <c r="M41" s="55"/>
      <c r="N41" s="56"/>
      <c r="P41" s="49">
        <f t="shared" si="0"/>
        <v>0</v>
      </c>
      <c r="Q41" s="44"/>
      <c r="R41" s="41">
        <f>Jan!Q22</f>
        <v>0</v>
      </c>
      <c r="S41" s="50">
        <f t="shared" si="1"/>
        <v>0</v>
      </c>
      <c r="T41" s="46"/>
    </row>
    <row r="42" spans="2:20">
      <c r="B42" s="42">
        <f>Jan!B23</f>
        <v>0</v>
      </c>
      <c r="C42" s="42">
        <f>Jan!D23</f>
        <v>0</v>
      </c>
      <c r="D42" s="38">
        <f>Jan!T23</f>
        <v>0</v>
      </c>
      <c r="E42" s="39">
        <f>Jan!V23</f>
        <v>0</v>
      </c>
      <c r="F42" s="39">
        <f>Jan!X23</f>
        <v>0</v>
      </c>
      <c r="G42" s="39">
        <f>Jan!Z23</f>
        <v>0</v>
      </c>
      <c r="I42" s="54"/>
      <c r="J42" s="54"/>
      <c r="K42" s="55"/>
      <c r="L42" s="55"/>
      <c r="M42" s="55"/>
      <c r="N42" s="56"/>
      <c r="P42" s="49">
        <f t="shared" si="0"/>
        <v>0</v>
      </c>
      <c r="Q42" s="44"/>
      <c r="R42" s="41">
        <f>Jan!Q23</f>
        <v>0</v>
      </c>
      <c r="S42" s="50">
        <f t="shared" si="1"/>
        <v>0</v>
      </c>
      <c r="T42" s="46"/>
    </row>
    <row r="43" spans="2:20">
      <c r="B43" s="42">
        <f>Jan!B24</f>
        <v>0</v>
      </c>
      <c r="C43" s="42">
        <f>Jan!D24</f>
        <v>0</v>
      </c>
      <c r="D43" s="38">
        <f>Jan!T24</f>
        <v>0</v>
      </c>
      <c r="E43" s="39">
        <f>Jan!V24</f>
        <v>0</v>
      </c>
      <c r="F43" s="39">
        <f>Jan!X24</f>
        <v>0</v>
      </c>
      <c r="G43" s="39">
        <f>Jan!Z24</f>
        <v>0</v>
      </c>
      <c r="I43" s="54"/>
      <c r="J43" s="54"/>
      <c r="K43" s="55"/>
      <c r="L43" s="55"/>
      <c r="M43" s="55"/>
      <c r="N43" s="56"/>
      <c r="P43" s="49">
        <f t="shared" si="0"/>
        <v>0</v>
      </c>
      <c r="Q43" s="44"/>
      <c r="R43" s="41">
        <f>Jan!Q24</f>
        <v>0</v>
      </c>
      <c r="S43" s="50">
        <f t="shared" si="1"/>
        <v>0</v>
      </c>
      <c r="T43" s="46"/>
    </row>
    <row r="44" spans="2:20">
      <c r="B44" s="42">
        <f>Jan!B25</f>
        <v>0</v>
      </c>
      <c r="C44" s="42">
        <f>Jan!D25</f>
        <v>0</v>
      </c>
      <c r="D44" s="38">
        <f>Jan!T25</f>
        <v>0</v>
      </c>
      <c r="E44" s="39">
        <f>Jan!V25</f>
        <v>0</v>
      </c>
      <c r="F44" s="39">
        <f>Jan!X25</f>
        <v>0</v>
      </c>
      <c r="G44" s="39">
        <f>Jan!Z25</f>
        <v>0</v>
      </c>
      <c r="I44" s="54"/>
      <c r="J44" s="54"/>
      <c r="K44" s="55"/>
      <c r="L44" s="55"/>
      <c r="M44" s="55"/>
      <c r="N44" s="56"/>
      <c r="P44" s="49">
        <f t="shared" si="0"/>
        <v>0</v>
      </c>
      <c r="Q44" s="44"/>
      <c r="R44" s="41">
        <f>Jan!Q25</f>
        <v>0</v>
      </c>
      <c r="S44" s="50">
        <f t="shared" si="1"/>
        <v>0</v>
      </c>
      <c r="T44" s="46"/>
    </row>
    <row r="45" spans="2:20">
      <c r="B45" s="42">
        <f>Jan!B26</f>
        <v>0</v>
      </c>
      <c r="C45" s="42">
        <f>Jan!D26</f>
        <v>0</v>
      </c>
      <c r="D45" s="38">
        <f>Jan!T26</f>
        <v>0</v>
      </c>
      <c r="E45" s="39">
        <f>Jan!V26</f>
        <v>0</v>
      </c>
      <c r="F45" s="39">
        <f>Jan!X26</f>
        <v>0</v>
      </c>
      <c r="G45" s="39">
        <f>Jan!Z26</f>
        <v>0</v>
      </c>
      <c r="I45" s="54"/>
      <c r="J45" s="54"/>
      <c r="K45" s="55"/>
      <c r="L45" s="55"/>
      <c r="M45" s="55"/>
      <c r="N45" s="56"/>
      <c r="P45" s="49">
        <f t="shared" si="0"/>
        <v>0</v>
      </c>
      <c r="Q45" s="44"/>
      <c r="R45" s="41">
        <f>Jan!Q26</f>
        <v>0</v>
      </c>
      <c r="S45" s="50">
        <f t="shared" si="1"/>
        <v>0</v>
      </c>
      <c r="T45" s="46"/>
    </row>
    <row r="46" spans="2:20">
      <c r="B46" s="42">
        <f>Jan!B27</f>
        <v>0</v>
      </c>
      <c r="C46" s="42">
        <f>Jan!D27</f>
        <v>0</v>
      </c>
      <c r="D46" s="38">
        <f>Jan!T27</f>
        <v>0</v>
      </c>
      <c r="E46" s="39">
        <f>Jan!V27</f>
        <v>0</v>
      </c>
      <c r="F46" s="39">
        <f>Jan!X27</f>
        <v>0</v>
      </c>
      <c r="G46" s="39">
        <f>Jan!Z27</f>
        <v>0</v>
      </c>
      <c r="I46" s="54"/>
      <c r="J46" s="54"/>
      <c r="K46" s="55"/>
      <c r="L46" s="55"/>
      <c r="M46" s="55"/>
      <c r="N46" s="56"/>
      <c r="P46" s="49">
        <f t="shared" si="0"/>
        <v>0</v>
      </c>
      <c r="Q46" s="44"/>
      <c r="R46" s="41">
        <f>Jan!Q27</f>
        <v>0</v>
      </c>
      <c r="S46" s="50">
        <f t="shared" si="1"/>
        <v>0</v>
      </c>
      <c r="T46" s="46"/>
    </row>
    <row r="47" spans="2:20">
      <c r="B47" s="42">
        <f>Jan!B28</f>
        <v>0</v>
      </c>
      <c r="C47" s="42">
        <f>Jan!D28</f>
        <v>0</v>
      </c>
      <c r="D47" s="38">
        <f>Jan!T28</f>
        <v>0</v>
      </c>
      <c r="E47" s="39">
        <f>Jan!V28</f>
        <v>0</v>
      </c>
      <c r="F47" s="39">
        <f>Jan!X28</f>
        <v>0</v>
      </c>
      <c r="G47" s="39">
        <f>Jan!Z28</f>
        <v>0</v>
      </c>
      <c r="I47" s="54"/>
      <c r="J47" s="54"/>
      <c r="K47" s="55"/>
      <c r="L47" s="55"/>
      <c r="M47" s="55"/>
      <c r="N47" s="56"/>
      <c r="P47" s="49">
        <f t="shared" si="0"/>
        <v>0</v>
      </c>
      <c r="Q47" s="44"/>
      <c r="R47" s="41">
        <f>Jan!Q28</f>
        <v>0</v>
      </c>
      <c r="S47" s="50">
        <f t="shared" si="1"/>
        <v>0</v>
      </c>
      <c r="T47" s="46"/>
    </row>
    <row r="48" spans="2:20">
      <c r="B48" s="42">
        <f>Jan!B29</f>
        <v>0</v>
      </c>
      <c r="C48" s="42">
        <f>Jan!D29</f>
        <v>0</v>
      </c>
      <c r="D48" s="38">
        <f>Jan!T29</f>
        <v>0</v>
      </c>
      <c r="E48" s="39">
        <f>Jan!V29</f>
        <v>0</v>
      </c>
      <c r="F48" s="39">
        <f>Jan!X29</f>
        <v>0</v>
      </c>
      <c r="G48" s="39">
        <f>Jan!Z29</f>
        <v>0</v>
      </c>
      <c r="I48" s="54"/>
      <c r="J48" s="54"/>
      <c r="K48" s="55"/>
      <c r="L48" s="55"/>
      <c r="M48" s="55"/>
      <c r="N48" s="56"/>
      <c r="P48" s="49">
        <f t="shared" si="0"/>
        <v>0</v>
      </c>
      <c r="Q48" s="44"/>
      <c r="R48" s="41">
        <f>Jan!Q29</f>
        <v>0</v>
      </c>
      <c r="S48" s="50">
        <f t="shared" si="1"/>
        <v>0</v>
      </c>
      <c r="T48" s="46"/>
    </row>
    <row r="49" spans="2:20">
      <c r="B49" s="42">
        <f>Jan!B30</f>
        <v>0</v>
      </c>
      <c r="C49" s="42">
        <f>Jan!D30</f>
        <v>0</v>
      </c>
      <c r="D49" s="38">
        <f>Jan!T30</f>
        <v>0</v>
      </c>
      <c r="E49" s="39">
        <f>Jan!V30</f>
        <v>0</v>
      </c>
      <c r="F49" s="39">
        <f>Jan!X30</f>
        <v>0</v>
      </c>
      <c r="G49" s="39">
        <f>Jan!Z30</f>
        <v>0</v>
      </c>
      <c r="I49" s="54"/>
      <c r="J49" s="54"/>
      <c r="K49" s="55"/>
      <c r="L49" s="55"/>
      <c r="M49" s="55"/>
      <c r="N49" s="56"/>
      <c r="P49" s="49">
        <f t="shared" si="0"/>
        <v>0</v>
      </c>
      <c r="Q49" s="44"/>
      <c r="R49" s="41">
        <f>Jan!Q30</f>
        <v>0</v>
      </c>
      <c r="S49" s="50">
        <f t="shared" si="1"/>
        <v>0</v>
      </c>
      <c r="T49" s="46"/>
    </row>
    <row r="50" spans="2:20">
      <c r="B50" s="42">
        <f>Jan!B31</f>
        <v>0</v>
      </c>
      <c r="C50" s="42">
        <f>Jan!D31</f>
        <v>0</v>
      </c>
      <c r="D50" s="38">
        <f>Jan!T31</f>
        <v>0</v>
      </c>
      <c r="E50" s="39">
        <f>Jan!V31</f>
        <v>0</v>
      </c>
      <c r="F50" s="39">
        <f>Jan!X31</f>
        <v>0</v>
      </c>
      <c r="G50" s="39">
        <f>Jan!Z31</f>
        <v>0</v>
      </c>
      <c r="I50" s="54"/>
      <c r="J50" s="54"/>
      <c r="K50" s="55"/>
      <c r="L50" s="55"/>
      <c r="M50" s="55"/>
      <c r="N50" s="56"/>
      <c r="P50" s="49">
        <f t="shared" si="0"/>
        <v>0</v>
      </c>
      <c r="Q50" s="44"/>
      <c r="R50" s="41">
        <f>Jan!Q31</f>
        <v>0</v>
      </c>
      <c r="S50" s="50">
        <f t="shared" si="1"/>
        <v>0</v>
      </c>
      <c r="T50" s="46"/>
    </row>
    <row r="51" spans="2:20">
      <c r="B51" s="42">
        <f>Jan!B32</f>
        <v>0</v>
      </c>
      <c r="C51" s="42">
        <f>Jan!D32</f>
        <v>0</v>
      </c>
      <c r="D51" s="38">
        <f>Jan!T32</f>
        <v>0</v>
      </c>
      <c r="E51" s="39">
        <f>Jan!V32</f>
        <v>0</v>
      </c>
      <c r="F51" s="39">
        <f>Jan!X32</f>
        <v>0</v>
      </c>
      <c r="G51" s="39">
        <f>Jan!Z32</f>
        <v>0</v>
      </c>
      <c r="I51" s="54"/>
      <c r="J51" s="54"/>
      <c r="K51" s="55"/>
      <c r="L51" s="55"/>
      <c r="M51" s="55"/>
      <c r="N51" s="56"/>
      <c r="P51" s="49">
        <f t="shared" si="0"/>
        <v>0</v>
      </c>
      <c r="Q51" s="44"/>
      <c r="R51" s="41">
        <f>Jan!Q32</f>
        <v>0</v>
      </c>
      <c r="S51" s="50">
        <f t="shared" si="1"/>
        <v>0</v>
      </c>
      <c r="T51" s="46"/>
    </row>
    <row r="52" spans="2:20">
      <c r="B52" s="42">
        <f>Jan!B33</f>
        <v>0</v>
      </c>
      <c r="C52" s="42">
        <f>Jan!D33</f>
        <v>0</v>
      </c>
      <c r="D52" s="38">
        <f>Jan!T33</f>
        <v>0</v>
      </c>
      <c r="E52" s="39">
        <f>Jan!V33</f>
        <v>0</v>
      </c>
      <c r="F52" s="39">
        <f>Jan!X33</f>
        <v>0</v>
      </c>
      <c r="G52" s="39">
        <f>Jan!Z33</f>
        <v>0</v>
      </c>
      <c r="I52" s="54"/>
      <c r="J52" s="54"/>
      <c r="K52" s="55"/>
      <c r="L52" s="55"/>
      <c r="M52" s="55"/>
      <c r="N52" s="56"/>
      <c r="P52" s="49">
        <f t="shared" si="0"/>
        <v>0</v>
      </c>
      <c r="Q52" s="44"/>
      <c r="R52" s="41">
        <f>Jan!Q33</f>
        <v>0</v>
      </c>
      <c r="S52" s="50">
        <f t="shared" si="1"/>
        <v>0</v>
      </c>
      <c r="T52" s="46"/>
    </row>
    <row r="53" spans="2:20">
      <c r="B53" s="42">
        <f>Jan!B34</f>
        <v>0</v>
      </c>
      <c r="C53" s="42">
        <f>Jan!D34</f>
        <v>0</v>
      </c>
      <c r="D53" s="38">
        <f>Jan!T34</f>
        <v>0</v>
      </c>
      <c r="E53" s="39">
        <f>Jan!V34</f>
        <v>0</v>
      </c>
      <c r="F53" s="39">
        <f>Jan!X34</f>
        <v>0</v>
      </c>
      <c r="G53" s="39">
        <f>Jan!Z34</f>
        <v>0</v>
      </c>
      <c r="I53" s="54"/>
      <c r="J53" s="54"/>
      <c r="K53" s="55"/>
      <c r="L53" s="55"/>
      <c r="M53" s="55"/>
      <c r="N53" s="56"/>
      <c r="P53" s="49">
        <f t="shared" si="0"/>
        <v>0</v>
      </c>
      <c r="Q53" s="44"/>
      <c r="R53" s="41">
        <f>Jan!Q34</f>
        <v>0</v>
      </c>
      <c r="S53" s="50">
        <f t="shared" si="1"/>
        <v>0</v>
      </c>
      <c r="T53" s="46"/>
    </row>
    <row r="54" spans="2:20">
      <c r="B54" s="42">
        <f>Jan!B35</f>
        <v>0</v>
      </c>
      <c r="C54" s="42">
        <f>Jan!D35</f>
        <v>0</v>
      </c>
      <c r="D54" s="38">
        <f>Jan!T35</f>
        <v>0</v>
      </c>
      <c r="E54" s="39">
        <f>Jan!V35</f>
        <v>0</v>
      </c>
      <c r="F54" s="39">
        <f>Jan!X35</f>
        <v>0</v>
      </c>
      <c r="G54" s="39">
        <f>Jan!Z35</f>
        <v>0</v>
      </c>
      <c r="I54" s="54"/>
      <c r="J54" s="54"/>
      <c r="K54" s="55"/>
      <c r="L54" s="55"/>
      <c r="M54" s="55"/>
      <c r="N54" s="56"/>
      <c r="P54" s="49">
        <f t="shared" si="0"/>
        <v>0</v>
      </c>
      <c r="Q54" s="44"/>
      <c r="R54" s="41">
        <f>Jan!Q35</f>
        <v>0</v>
      </c>
      <c r="S54" s="50">
        <f t="shared" si="1"/>
        <v>0</v>
      </c>
      <c r="T54" s="46"/>
    </row>
    <row r="55" spans="2:20">
      <c r="B55" s="42">
        <f>Jan!B36</f>
        <v>0</v>
      </c>
      <c r="C55" s="42">
        <f>Jan!D36</f>
        <v>0</v>
      </c>
      <c r="D55" s="38">
        <f>Jan!T36</f>
        <v>0</v>
      </c>
      <c r="E55" s="39">
        <f>Jan!V36</f>
        <v>0</v>
      </c>
      <c r="F55" s="39">
        <f>Jan!X36</f>
        <v>0</v>
      </c>
      <c r="G55" s="39">
        <f>Jan!Z36</f>
        <v>0</v>
      </c>
      <c r="I55" s="54"/>
      <c r="J55" s="54"/>
      <c r="K55" s="55"/>
      <c r="L55" s="55"/>
      <c r="M55" s="55"/>
      <c r="N55" s="56"/>
      <c r="P55" s="49">
        <f t="shared" si="0"/>
        <v>0</v>
      </c>
      <c r="Q55" s="44"/>
      <c r="R55" s="41">
        <f>Jan!Q36</f>
        <v>0</v>
      </c>
      <c r="S55" s="50">
        <f t="shared" si="1"/>
        <v>0</v>
      </c>
      <c r="T55" s="46"/>
    </row>
    <row r="56" spans="2:20">
      <c r="B56" s="42">
        <f>Jan!B37</f>
        <v>0</v>
      </c>
      <c r="C56" s="42">
        <f>Jan!D37</f>
        <v>0</v>
      </c>
      <c r="D56" s="38">
        <f>Jan!T37</f>
        <v>0</v>
      </c>
      <c r="E56" s="39">
        <f>Jan!V37</f>
        <v>0</v>
      </c>
      <c r="F56" s="39">
        <f>Jan!X37</f>
        <v>0</v>
      </c>
      <c r="G56" s="39">
        <f>Jan!Z37</f>
        <v>0</v>
      </c>
      <c r="I56" s="54"/>
      <c r="J56" s="54"/>
      <c r="K56" s="55"/>
      <c r="L56" s="55"/>
      <c r="M56" s="55"/>
      <c r="N56" s="56"/>
      <c r="P56" s="49">
        <f t="shared" si="0"/>
        <v>0</v>
      </c>
      <c r="Q56" s="44"/>
      <c r="R56" s="41">
        <f>Jan!Q37</f>
        <v>0</v>
      </c>
      <c r="S56" s="50">
        <f t="shared" si="1"/>
        <v>0</v>
      </c>
      <c r="T56" s="46"/>
    </row>
    <row r="57" spans="2:20">
      <c r="B57" s="42">
        <f>Jan!B38</f>
        <v>0</v>
      </c>
      <c r="C57" s="42">
        <f>Jan!D38</f>
        <v>0</v>
      </c>
      <c r="D57" s="38">
        <f>Jan!T38</f>
        <v>0</v>
      </c>
      <c r="E57" s="39">
        <f>Jan!V38</f>
        <v>0</v>
      </c>
      <c r="F57" s="39">
        <f>Jan!X38</f>
        <v>0</v>
      </c>
      <c r="G57" s="39">
        <f>Jan!Z38</f>
        <v>0</v>
      </c>
      <c r="I57" s="54"/>
      <c r="J57" s="54"/>
      <c r="K57" s="55"/>
      <c r="L57" s="55"/>
      <c r="M57" s="55"/>
      <c r="N57" s="56"/>
      <c r="P57" s="49">
        <f t="shared" si="0"/>
        <v>0</v>
      </c>
      <c r="Q57" s="44"/>
      <c r="R57" s="41">
        <f>Jan!Q38</f>
        <v>0</v>
      </c>
      <c r="S57" s="50">
        <f t="shared" si="1"/>
        <v>0</v>
      </c>
      <c r="T57" s="46"/>
    </row>
    <row r="58" spans="2:20">
      <c r="B58" s="42">
        <f>Jan!B39</f>
        <v>0</v>
      </c>
      <c r="C58" s="42">
        <f>Jan!D39</f>
        <v>0</v>
      </c>
      <c r="D58" s="38">
        <f>Jan!T39</f>
        <v>0</v>
      </c>
      <c r="E58" s="39">
        <f>Jan!V39</f>
        <v>0</v>
      </c>
      <c r="F58" s="39">
        <f>Jan!X39</f>
        <v>0</v>
      </c>
      <c r="G58" s="39">
        <f>Jan!Z39</f>
        <v>0</v>
      </c>
      <c r="I58" s="54"/>
      <c r="J58" s="54"/>
      <c r="K58" s="55"/>
      <c r="L58" s="55"/>
      <c r="M58" s="55"/>
      <c r="N58" s="56"/>
      <c r="P58" s="49">
        <f t="shared" si="0"/>
        <v>0</v>
      </c>
      <c r="Q58" s="44"/>
      <c r="R58" s="41">
        <f>Jan!Q39</f>
        <v>0</v>
      </c>
      <c r="S58" s="50">
        <f t="shared" si="1"/>
        <v>0</v>
      </c>
      <c r="T58" s="46"/>
    </row>
    <row r="59" spans="2:20">
      <c r="B59" s="42">
        <f>Jan!B40</f>
        <v>0</v>
      </c>
      <c r="C59" s="42">
        <f>Jan!D40</f>
        <v>0</v>
      </c>
      <c r="D59" s="38">
        <f>Jan!T40</f>
        <v>0</v>
      </c>
      <c r="E59" s="39">
        <f>Jan!V40</f>
        <v>0</v>
      </c>
      <c r="F59" s="39">
        <f>Jan!X40</f>
        <v>0</v>
      </c>
      <c r="G59" s="39">
        <f>Jan!Z40</f>
        <v>0</v>
      </c>
      <c r="I59" s="54"/>
      <c r="J59" s="54"/>
      <c r="K59" s="55"/>
      <c r="L59" s="55"/>
      <c r="M59" s="55"/>
      <c r="N59" s="56"/>
      <c r="P59" s="49">
        <f t="shared" si="0"/>
        <v>0</v>
      </c>
      <c r="Q59" s="44"/>
      <c r="R59" s="41">
        <f>Jan!Q40</f>
        <v>0</v>
      </c>
      <c r="S59" s="50">
        <f t="shared" si="1"/>
        <v>0</v>
      </c>
      <c r="T59" s="46"/>
    </row>
    <row r="60" spans="2:20">
      <c r="B60" s="42">
        <f>Jan!B41</f>
        <v>0</v>
      </c>
      <c r="C60" s="42">
        <f>Jan!D41</f>
        <v>0</v>
      </c>
      <c r="D60" s="38">
        <f>Jan!T41</f>
        <v>0</v>
      </c>
      <c r="E60" s="39">
        <f>Jan!V41</f>
        <v>0</v>
      </c>
      <c r="F60" s="39">
        <f>Jan!X41</f>
        <v>0</v>
      </c>
      <c r="G60" s="39">
        <f>Jan!Z41</f>
        <v>0</v>
      </c>
      <c r="I60" s="54"/>
      <c r="J60" s="54"/>
      <c r="K60" s="55"/>
      <c r="L60" s="55"/>
      <c r="M60" s="55"/>
      <c r="N60" s="56"/>
      <c r="P60" s="49">
        <f t="shared" si="0"/>
        <v>0</v>
      </c>
      <c r="Q60" s="44"/>
      <c r="R60" s="41">
        <f>Jan!Q41</f>
        <v>0</v>
      </c>
      <c r="S60" s="50">
        <f t="shared" si="1"/>
        <v>0</v>
      </c>
      <c r="T60" s="46"/>
    </row>
    <row r="61" spans="2:20">
      <c r="B61" s="42">
        <f>Jan!B42</f>
        <v>0</v>
      </c>
      <c r="C61" s="42">
        <f>Jan!D42</f>
        <v>0</v>
      </c>
      <c r="D61" s="38">
        <f>Jan!T42</f>
        <v>0</v>
      </c>
      <c r="E61" s="39">
        <f>Jan!V42</f>
        <v>0</v>
      </c>
      <c r="F61" s="39">
        <f>Jan!X42</f>
        <v>0</v>
      </c>
      <c r="G61" s="39">
        <f>Jan!Z42</f>
        <v>0</v>
      </c>
      <c r="I61" s="54"/>
      <c r="J61" s="54"/>
      <c r="K61" s="55"/>
      <c r="L61" s="55"/>
      <c r="M61" s="55"/>
      <c r="N61" s="56"/>
      <c r="P61" s="49">
        <f t="shared" si="0"/>
        <v>0</v>
      </c>
      <c r="Q61" s="44"/>
      <c r="R61" s="41">
        <f>Jan!Q42</f>
        <v>0</v>
      </c>
      <c r="S61" s="50">
        <f t="shared" si="1"/>
        <v>0</v>
      </c>
      <c r="T61" s="46"/>
    </row>
    <row r="62" spans="2:20">
      <c r="B62" s="42">
        <f>Jan!B43</f>
        <v>0</v>
      </c>
      <c r="C62" s="42">
        <f>Jan!D43</f>
        <v>0</v>
      </c>
      <c r="D62" s="38">
        <f>Jan!T43</f>
        <v>0</v>
      </c>
      <c r="E62" s="39">
        <f>Jan!V43</f>
        <v>0</v>
      </c>
      <c r="F62" s="39">
        <f>Jan!X43</f>
        <v>0</v>
      </c>
      <c r="G62" s="39">
        <f>Jan!Z43</f>
        <v>0</v>
      </c>
      <c r="I62" s="54"/>
      <c r="J62" s="54"/>
      <c r="K62" s="55"/>
      <c r="L62" s="55"/>
      <c r="M62" s="55"/>
      <c r="N62" s="56"/>
      <c r="P62" s="49">
        <f t="shared" si="0"/>
        <v>0</v>
      </c>
      <c r="Q62" s="44"/>
      <c r="R62" s="41">
        <f>Jan!Q43</f>
        <v>0</v>
      </c>
      <c r="S62" s="50">
        <f t="shared" si="1"/>
        <v>0</v>
      </c>
      <c r="T62" s="46"/>
    </row>
    <row r="63" spans="2:20">
      <c r="B63" s="42">
        <f>Jan!B44</f>
        <v>0</v>
      </c>
      <c r="C63" s="42">
        <f>Jan!D44</f>
        <v>0</v>
      </c>
      <c r="D63" s="38">
        <f>Jan!T44</f>
        <v>0</v>
      </c>
      <c r="E63" s="39">
        <f>Jan!V44</f>
        <v>0</v>
      </c>
      <c r="F63" s="39">
        <f>Jan!X44</f>
        <v>0</v>
      </c>
      <c r="G63" s="39">
        <f>Jan!Z44</f>
        <v>0</v>
      </c>
      <c r="I63" s="54"/>
      <c r="J63" s="54"/>
      <c r="K63" s="55"/>
      <c r="L63" s="55"/>
      <c r="M63" s="55"/>
      <c r="N63" s="56"/>
      <c r="P63" s="49">
        <f t="shared" si="0"/>
        <v>0</v>
      </c>
      <c r="Q63" s="44"/>
      <c r="R63" s="41">
        <f>Jan!Q44</f>
        <v>0</v>
      </c>
      <c r="S63" s="50">
        <f t="shared" si="1"/>
        <v>0</v>
      </c>
      <c r="T63" s="46"/>
    </row>
    <row r="64" spans="2:20">
      <c r="B64" s="42">
        <f>Jan!B45</f>
        <v>0</v>
      </c>
      <c r="C64" s="42">
        <f>Jan!D45</f>
        <v>0</v>
      </c>
      <c r="D64" s="38">
        <f>Jan!T45</f>
        <v>0</v>
      </c>
      <c r="E64" s="39">
        <f>Jan!V45</f>
        <v>0</v>
      </c>
      <c r="F64" s="39">
        <f>Jan!X45</f>
        <v>0</v>
      </c>
      <c r="G64" s="39">
        <f>Jan!Z45</f>
        <v>0</v>
      </c>
      <c r="I64" s="54"/>
      <c r="J64" s="54"/>
      <c r="K64" s="55"/>
      <c r="L64" s="55"/>
      <c r="M64" s="55"/>
      <c r="N64" s="56"/>
      <c r="P64" s="49">
        <f t="shared" si="0"/>
        <v>0</v>
      </c>
      <c r="Q64" s="44"/>
      <c r="R64" s="41">
        <f>Jan!Q45</f>
        <v>0</v>
      </c>
      <c r="S64" s="50">
        <f t="shared" si="1"/>
        <v>0</v>
      </c>
      <c r="T64" s="46"/>
    </row>
    <row r="65" spans="2:20">
      <c r="B65" s="42">
        <f>Jan!B46</f>
        <v>0</v>
      </c>
      <c r="C65" s="42">
        <f>Jan!D46</f>
        <v>0</v>
      </c>
      <c r="D65" s="38">
        <f>Jan!T46</f>
        <v>0</v>
      </c>
      <c r="E65" s="39">
        <f>Jan!V46</f>
        <v>0</v>
      </c>
      <c r="F65" s="39">
        <f>Jan!X46</f>
        <v>0</v>
      </c>
      <c r="G65" s="39">
        <f>Jan!Z46</f>
        <v>0</v>
      </c>
      <c r="I65" s="54"/>
      <c r="J65" s="54"/>
      <c r="K65" s="55"/>
      <c r="L65" s="55"/>
      <c r="M65" s="55"/>
      <c r="N65" s="56"/>
      <c r="P65" s="49">
        <f t="shared" si="0"/>
        <v>0</v>
      </c>
      <c r="Q65" s="44"/>
      <c r="R65" s="41">
        <f>Jan!Q46</f>
        <v>0</v>
      </c>
      <c r="S65" s="50">
        <f t="shared" si="1"/>
        <v>0</v>
      </c>
      <c r="T65" s="46"/>
    </row>
    <row r="66" spans="2:20">
      <c r="B66" s="42">
        <f>Jan!B47</f>
        <v>0</v>
      </c>
      <c r="C66" s="42">
        <f>Jan!D47</f>
        <v>0</v>
      </c>
      <c r="D66" s="38">
        <f>Jan!T47</f>
        <v>0</v>
      </c>
      <c r="E66" s="39">
        <f>Jan!V47</f>
        <v>0</v>
      </c>
      <c r="F66" s="39">
        <f>Jan!X47</f>
        <v>0</v>
      </c>
      <c r="G66" s="39">
        <f>Jan!Z47</f>
        <v>0</v>
      </c>
      <c r="I66" s="54"/>
      <c r="J66" s="54"/>
      <c r="K66" s="55"/>
      <c r="L66" s="55"/>
      <c r="M66" s="55"/>
      <c r="N66" s="56"/>
      <c r="P66" s="49">
        <f t="shared" si="0"/>
        <v>0</v>
      </c>
      <c r="Q66" s="44"/>
      <c r="R66" s="41">
        <f>Jan!Q47</f>
        <v>0</v>
      </c>
      <c r="S66" s="50">
        <f t="shared" si="1"/>
        <v>0</v>
      </c>
      <c r="T66" s="46"/>
    </row>
    <row r="67" spans="2:20">
      <c r="B67" s="42">
        <f>Jan!B48</f>
        <v>0</v>
      </c>
      <c r="C67" s="42">
        <f>Jan!D48</f>
        <v>0</v>
      </c>
      <c r="D67" s="38">
        <f>Jan!T48</f>
        <v>0</v>
      </c>
      <c r="E67" s="39">
        <f>Jan!V48</f>
        <v>0</v>
      </c>
      <c r="F67" s="39">
        <f>Jan!X48</f>
        <v>0</v>
      </c>
      <c r="G67" s="39">
        <f>Jan!Z48</f>
        <v>0</v>
      </c>
      <c r="I67" s="54"/>
      <c r="J67" s="54"/>
      <c r="K67" s="55"/>
      <c r="L67" s="55"/>
      <c r="M67" s="55"/>
      <c r="N67" s="56"/>
      <c r="P67" s="49">
        <f t="shared" si="0"/>
        <v>0</v>
      </c>
      <c r="Q67" s="44"/>
      <c r="R67" s="41">
        <f>Jan!Q48</f>
        <v>0</v>
      </c>
      <c r="S67" s="50">
        <f t="shared" si="1"/>
        <v>0</v>
      </c>
      <c r="T67" s="46"/>
    </row>
    <row r="68" spans="2:20">
      <c r="B68" s="42">
        <f>Jan!B49</f>
        <v>0</v>
      </c>
      <c r="C68" s="42">
        <f>Jan!D49</f>
        <v>0</v>
      </c>
      <c r="D68" s="38">
        <f>Jan!T49</f>
        <v>0</v>
      </c>
      <c r="E68" s="39">
        <f>Jan!V49</f>
        <v>0</v>
      </c>
      <c r="F68" s="39">
        <f>Jan!X49</f>
        <v>0</v>
      </c>
      <c r="G68" s="39">
        <f>Jan!Z49</f>
        <v>0</v>
      </c>
      <c r="I68" s="54"/>
      <c r="J68" s="54"/>
      <c r="K68" s="55"/>
      <c r="L68" s="55"/>
      <c r="M68" s="55"/>
      <c r="N68" s="56"/>
      <c r="P68" s="49">
        <f t="shared" si="0"/>
        <v>0</v>
      </c>
      <c r="Q68" s="44"/>
      <c r="R68" s="41">
        <f>Jan!Q49</f>
        <v>0</v>
      </c>
      <c r="S68" s="50">
        <f t="shared" si="1"/>
        <v>0</v>
      </c>
      <c r="T68" s="46"/>
    </row>
    <row r="69" spans="2:20">
      <c r="B69" s="42">
        <f>Jan!B50</f>
        <v>0</v>
      </c>
      <c r="C69" s="42">
        <f>Jan!D50</f>
        <v>0</v>
      </c>
      <c r="D69" s="38">
        <f>Jan!T50</f>
        <v>0</v>
      </c>
      <c r="E69" s="39">
        <f>Jan!V50</f>
        <v>0</v>
      </c>
      <c r="F69" s="39">
        <f>Jan!X50</f>
        <v>0</v>
      </c>
      <c r="G69" s="39">
        <f>Jan!Z50</f>
        <v>0</v>
      </c>
      <c r="I69" s="54"/>
      <c r="J69" s="54"/>
      <c r="K69" s="55"/>
      <c r="L69" s="55"/>
      <c r="M69" s="55"/>
      <c r="N69" s="56"/>
      <c r="P69" s="49">
        <f t="shared" si="0"/>
        <v>0</v>
      </c>
      <c r="Q69" s="44"/>
      <c r="R69" s="41">
        <f>Jan!Q50</f>
        <v>0</v>
      </c>
      <c r="S69" s="50">
        <f t="shared" si="1"/>
        <v>0</v>
      </c>
      <c r="T69" s="46"/>
    </row>
    <row r="70" spans="2:20">
      <c r="B70" s="42">
        <f>Feb!B8</f>
        <v>0</v>
      </c>
      <c r="C70" s="42">
        <f>Feb!D8</f>
        <v>0</v>
      </c>
      <c r="D70" s="38">
        <f>Feb!T8</f>
        <v>0</v>
      </c>
      <c r="E70" s="39">
        <f>Feb!V8</f>
        <v>0</v>
      </c>
      <c r="F70" s="39">
        <f>Feb!X8</f>
        <v>0</v>
      </c>
      <c r="G70" s="39">
        <f>Feb!Z8</f>
        <v>0</v>
      </c>
      <c r="I70" s="54"/>
      <c r="J70" s="54"/>
      <c r="K70" s="55"/>
      <c r="L70" s="55"/>
      <c r="M70" s="55"/>
      <c r="N70" s="56"/>
      <c r="P70" s="49">
        <f t="shared" si="0"/>
        <v>0</v>
      </c>
      <c r="Q70" s="44"/>
      <c r="R70" s="41">
        <f>Feb!Q8</f>
        <v>0</v>
      </c>
      <c r="S70" s="50">
        <f t="shared" si="1"/>
        <v>0</v>
      </c>
      <c r="T70" s="46"/>
    </row>
    <row r="71" spans="2:20">
      <c r="B71" s="42">
        <f>Feb!B9</f>
        <v>0</v>
      </c>
      <c r="C71" s="42">
        <f>Feb!D9</f>
        <v>0</v>
      </c>
      <c r="D71" s="38">
        <f>Feb!T9</f>
        <v>0</v>
      </c>
      <c r="E71" s="39">
        <f>Feb!V9</f>
        <v>0</v>
      </c>
      <c r="F71" s="39">
        <f>Feb!X9</f>
        <v>0</v>
      </c>
      <c r="G71" s="39">
        <f>Feb!Z9</f>
        <v>0</v>
      </c>
      <c r="I71" s="54"/>
      <c r="J71" s="54"/>
      <c r="K71" s="55"/>
      <c r="L71" s="55"/>
      <c r="M71" s="55"/>
      <c r="N71" s="56"/>
      <c r="P71" s="49">
        <f t="shared" si="0"/>
        <v>0</v>
      </c>
      <c r="Q71" s="44"/>
      <c r="R71" s="41">
        <f>Feb!Q9</f>
        <v>0</v>
      </c>
      <c r="S71" s="50">
        <f t="shared" si="1"/>
        <v>0</v>
      </c>
      <c r="T71" s="46"/>
    </row>
    <row r="72" spans="2:20">
      <c r="B72" s="42">
        <f>Feb!B10</f>
        <v>0</v>
      </c>
      <c r="C72" s="42">
        <f>Feb!D10</f>
        <v>0</v>
      </c>
      <c r="D72" s="38">
        <f>Feb!T10</f>
        <v>0</v>
      </c>
      <c r="E72" s="39">
        <f>Feb!V10</f>
        <v>0</v>
      </c>
      <c r="F72" s="39">
        <f>Feb!X10</f>
        <v>0</v>
      </c>
      <c r="G72" s="39">
        <f>Feb!Z10</f>
        <v>0</v>
      </c>
      <c r="I72" s="54"/>
      <c r="J72" s="54"/>
      <c r="K72" s="55"/>
      <c r="L72" s="55"/>
      <c r="M72" s="55"/>
      <c r="N72" s="56"/>
      <c r="P72" s="49">
        <f t="shared" si="0"/>
        <v>0</v>
      </c>
      <c r="Q72" s="44"/>
      <c r="R72" s="41">
        <f>Feb!Q10</f>
        <v>0</v>
      </c>
      <c r="S72" s="50">
        <f t="shared" si="1"/>
        <v>0</v>
      </c>
      <c r="T72" s="46"/>
    </row>
    <row r="73" spans="2:20">
      <c r="B73" s="42">
        <f>Feb!B11</f>
        <v>0</v>
      </c>
      <c r="C73" s="42">
        <f>Feb!D11</f>
        <v>0</v>
      </c>
      <c r="D73" s="38">
        <f>Feb!T11</f>
        <v>0</v>
      </c>
      <c r="E73" s="39">
        <f>Feb!V11</f>
        <v>0</v>
      </c>
      <c r="F73" s="39">
        <f>Feb!X11</f>
        <v>0</v>
      </c>
      <c r="G73" s="39">
        <f>Feb!Z11</f>
        <v>0</v>
      </c>
      <c r="I73" s="54"/>
      <c r="J73" s="54"/>
      <c r="K73" s="55"/>
      <c r="L73" s="55"/>
      <c r="M73" s="55"/>
      <c r="N73" s="56"/>
      <c r="P73" s="49">
        <f t="shared" si="0"/>
        <v>0</v>
      </c>
      <c r="Q73" s="44"/>
      <c r="R73" s="41">
        <f>Feb!Q11</f>
        <v>0</v>
      </c>
      <c r="S73" s="50">
        <f t="shared" si="1"/>
        <v>0</v>
      </c>
      <c r="T73" s="46"/>
    </row>
    <row r="74" spans="2:20">
      <c r="B74" s="42">
        <f>Feb!B12</f>
        <v>0</v>
      </c>
      <c r="C74" s="42">
        <f>Feb!D12</f>
        <v>0</v>
      </c>
      <c r="D74" s="38">
        <f>Feb!T12</f>
        <v>0</v>
      </c>
      <c r="E74" s="39">
        <f>Feb!V12</f>
        <v>0</v>
      </c>
      <c r="F74" s="39">
        <f>Feb!X12</f>
        <v>0</v>
      </c>
      <c r="G74" s="39">
        <f>Feb!Z12</f>
        <v>0</v>
      </c>
      <c r="I74" s="54"/>
      <c r="J74" s="54"/>
      <c r="K74" s="55"/>
      <c r="L74" s="55"/>
      <c r="M74" s="55"/>
      <c r="N74" s="56"/>
      <c r="P74" s="49">
        <f t="shared" si="0"/>
        <v>0</v>
      </c>
      <c r="Q74" s="44"/>
      <c r="R74" s="41">
        <f>Feb!Q12</f>
        <v>0</v>
      </c>
      <c r="S74" s="50">
        <f t="shared" si="1"/>
        <v>0</v>
      </c>
      <c r="T74" s="46"/>
    </row>
    <row r="75" spans="2:20">
      <c r="B75" s="42">
        <f>Feb!B13</f>
        <v>0</v>
      </c>
      <c r="C75" s="42">
        <f>Feb!D13</f>
        <v>0</v>
      </c>
      <c r="D75" s="38">
        <f>Feb!T13</f>
        <v>0</v>
      </c>
      <c r="E75" s="39">
        <f>Feb!V13</f>
        <v>0</v>
      </c>
      <c r="F75" s="39">
        <f>Feb!X13</f>
        <v>0</v>
      </c>
      <c r="G75" s="39">
        <f>Feb!Z13</f>
        <v>0</v>
      </c>
      <c r="I75" s="54"/>
      <c r="J75" s="54"/>
      <c r="K75" s="55"/>
      <c r="L75" s="55"/>
      <c r="M75" s="55"/>
      <c r="N75" s="56"/>
      <c r="P75" s="49">
        <f t="shared" si="0"/>
        <v>0</v>
      </c>
      <c r="Q75" s="44"/>
      <c r="R75" s="41">
        <f>Feb!Q13</f>
        <v>0</v>
      </c>
      <c r="S75" s="50">
        <f t="shared" si="1"/>
        <v>0</v>
      </c>
      <c r="T75" s="46"/>
    </row>
    <row r="76" spans="2:20">
      <c r="B76" s="42">
        <f>Feb!B14</f>
        <v>0</v>
      </c>
      <c r="C76" s="42">
        <f>Feb!D14</f>
        <v>0</v>
      </c>
      <c r="D76" s="38">
        <f>Feb!T14</f>
        <v>0</v>
      </c>
      <c r="E76" s="39">
        <f>Feb!V14</f>
        <v>0</v>
      </c>
      <c r="F76" s="39">
        <f>Feb!X14</f>
        <v>0</v>
      </c>
      <c r="G76" s="39">
        <f>Feb!Z14</f>
        <v>0</v>
      </c>
      <c r="I76" s="54"/>
      <c r="J76" s="54"/>
      <c r="K76" s="55"/>
      <c r="L76" s="55"/>
      <c r="M76" s="55"/>
      <c r="N76" s="56"/>
      <c r="P76" s="49">
        <f t="shared" si="0"/>
        <v>0</v>
      </c>
      <c r="Q76" s="44"/>
      <c r="R76" s="41">
        <f>Feb!Q14</f>
        <v>0</v>
      </c>
      <c r="S76" s="50">
        <f t="shared" si="1"/>
        <v>0</v>
      </c>
      <c r="T76" s="46"/>
    </row>
    <row r="77" spans="2:20">
      <c r="B77" s="42">
        <f>Feb!B15</f>
        <v>0</v>
      </c>
      <c r="C77" s="42">
        <f>Feb!D15</f>
        <v>0</v>
      </c>
      <c r="D77" s="38">
        <f>Feb!T15</f>
        <v>0</v>
      </c>
      <c r="E77" s="39">
        <f>Feb!V15</f>
        <v>0</v>
      </c>
      <c r="F77" s="39">
        <f>Feb!X15</f>
        <v>0</v>
      </c>
      <c r="G77" s="39">
        <f>Feb!Z15</f>
        <v>0</v>
      </c>
      <c r="I77" s="54"/>
      <c r="J77" s="54"/>
      <c r="K77" s="55"/>
      <c r="L77" s="55"/>
      <c r="M77" s="55"/>
      <c r="N77" s="56"/>
      <c r="P77" s="49">
        <f t="shared" si="0"/>
        <v>0</v>
      </c>
      <c r="Q77" s="44"/>
      <c r="R77" s="41">
        <f>Feb!Q15</f>
        <v>0</v>
      </c>
      <c r="S77" s="50">
        <f t="shared" si="1"/>
        <v>0</v>
      </c>
      <c r="T77" s="46"/>
    </row>
    <row r="78" spans="2:20">
      <c r="B78" s="42">
        <f>Feb!B16</f>
        <v>0</v>
      </c>
      <c r="C78" s="42">
        <f>Feb!D16</f>
        <v>0</v>
      </c>
      <c r="D78" s="38">
        <f>Feb!T16</f>
        <v>0</v>
      </c>
      <c r="E78" s="39">
        <f>Feb!V16</f>
        <v>0</v>
      </c>
      <c r="F78" s="39">
        <f>Feb!X16</f>
        <v>0</v>
      </c>
      <c r="G78" s="39">
        <f>Feb!Z16</f>
        <v>0</v>
      </c>
      <c r="I78" s="54"/>
      <c r="J78" s="54"/>
      <c r="K78" s="55"/>
      <c r="L78" s="55"/>
      <c r="M78" s="55"/>
      <c r="N78" s="56"/>
      <c r="P78" s="49">
        <f t="shared" si="0"/>
        <v>0</v>
      </c>
      <c r="Q78" s="44"/>
      <c r="R78" s="41">
        <f>Feb!Q16</f>
        <v>0</v>
      </c>
      <c r="S78" s="50">
        <f t="shared" si="1"/>
        <v>0</v>
      </c>
      <c r="T78" s="46"/>
    </row>
    <row r="79" spans="2:20">
      <c r="B79" s="42">
        <f>Feb!B17</f>
        <v>0</v>
      </c>
      <c r="C79" s="42">
        <f>Feb!D17</f>
        <v>0</v>
      </c>
      <c r="D79" s="38">
        <f>Feb!T17</f>
        <v>0</v>
      </c>
      <c r="E79" s="39">
        <f>Feb!V17</f>
        <v>0</v>
      </c>
      <c r="F79" s="39">
        <f>Feb!X17</f>
        <v>0</v>
      </c>
      <c r="G79" s="39">
        <f>Feb!Z17</f>
        <v>0</v>
      </c>
      <c r="I79" s="54"/>
      <c r="J79" s="54"/>
      <c r="K79" s="55"/>
      <c r="L79" s="55"/>
      <c r="M79" s="55"/>
      <c r="N79" s="56"/>
      <c r="P79" s="49">
        <f t="shared" si="0"/>
        <v>0</v>
      </c>
      <c r="Q79" s="44"/>
      <c r="R79" s="41">
        <f>Feb!Q17</f>
        <v>0</v>
      </c>
      <c r="S79" s="50">
        <f t="shared" si="1"/>
        <v>0</v>
      </c>
      <c r="T79" s="46"/>
    </row>
    <row r="80" spans="2:20">
      <c r="B80" s="42">
        <f>Feb!B18</f>
        <v>0</v>
      </c>
      <c r="C80" s="42">
        <f>Feb!D18</f>
        <v>0</v>
      </c>
      <c r="D80" s="38">
        <f>Feb!T18</f>
        <v>0</v>
      </c>
      <c r="E80" s="39">
        <f>Feb!V18</f>
        <v>0</v>
      </c>
      <c r="F80" s="39">
        <f>Feb!X18</f>
        <v>0</v>
      </c>
      <c r="G80" s="39">
        <f>Feb!Z18</f>
        <v>0</v>
      </c>
      <c r="I80" s="54"/>
      <c r="J80" s="54"/>
      <c r="K80" s="55"/>
      <c r="L80" s="55"/>
      <c r="M80" s="55"/>
      <c r="N80" s="56"/>
      <c r="P80" s="49">
        <f t="shared" si="0"/>
        <v>0</v>
      </c>
      <c r="Q80" s="44"/>
      <c r="R80" s="41">
        <f>Feb!Q18</f>
        <v>0</v>
      </c>
      <c r="S80" s="50">
        <f t="shared" si="1"/>
        <v>0</v>
      </c>
      <c r="T80" s="46"/>
    </row>
    <row r="81" spans="2:20">
      <c r="B81" s="42">
        <f>Feb!B19</f>
        <v>0</v>
      </c>
      <c r="C81" s="42">
        <f>Feb!D19</f>
        <v>0</v>
      </c>
      <c r="D81" s="38">
        <f>Feb!T19</f>
        <v>0</v>
      </c>
      <c r="E81" s="39">
        <f>Feb!V19</f>
        <v>0</v>
      </c>
      <c r="F81" s="39">
        <f>Feb!X19</f>
        <v>0</v>
      </c>
      <c r="G81" s="39">
        <f>Feb!Z19</f>
        <v>0</v>
      </c>
      <c r="I81" s="54"/>
      <c r="J81" s="54"/>
      <c r="K81" s="55"/>
      <c r="L81" s="55"/>
      <c r="M81" s="55"/>
      <c r="N81" s="56"/>
      <c r="P81" s="49">
        <f t="shared" si="0"/>
        <v>0</v>
      </c>
      <c r="Q81" s="44"/>
      <c r="R81" s="41">
        <f>Feb!Q19</f>
        <v>0</v>
      </c>
      <c r="S81" s="50">
        <f t="shared" si="1"/>
        <v>0</v>
      </c>
      <c r="T81" s="46"/>
    </row>
    <row r="82" spans="2:20">
      <c r="B82" s="42">
        <f>Feb!B20</f>
        <v>0</v>
      </c>
      <c r="C82" s="42">
        <f>Feb!D20</f>
        <v>0</v>
      </c>
      <c r="D82" s="38">
        <f>Feb!T20</f>
        <v>0</v>
      </c>
      <c r="E82" s="39">
        <f>Feb!V20</f>
        <v>0</v>
      </c>
      <c r="F82" s="39">
        <f>Feb!X20</f>
        <v>0</v>
      </c>
      <c r="G82" s="39">
        <f>Feb!Z20</f>
        <v>0</v>
      </c>
      <c r="I82" s="54"/>
      <c r="J82" s="54"/>
      <c r="K82" s="55"/>
      <c r="L82" s="55"/>
      <c r="M82" s="55"/>
      <c r="N82" s="56"/>
      <c r="P82" s="49">
        <f t="shared" si="0"/>
        <v>0</v>
      </c>
      <c r="Q82" s="44"/>
      <c r="R82" s="41">
        <f>Feb!Q20</f>
        <v>0</v>
      </c>
      <c r="S82" s="50">
        <f t="shared" si="1"/>
        <v>0</v>
      </c>
      <c r="T82" s="46"/>
    </row>
    <row r="83" spans="2:20">
      <c r="B83" s="42">
        <f>Feb!B21</f>
        <v>0</v>
      </c>
      <c r="C83" s="42">
        <f>Feb!D21</f>
        <v>0</v>
      </c>
      <c r="D83" s="38">
        <f>Feb!T21</f>
        <v>0</v>
      </c>
      <c r="E83" s="39">
        <f>Feb!V21</f>
        <v>0</v>
      </c>
      <c r="F83" s="39">
        <f>Feb!X21</f>
        <v>0</v>
      </c>
      <c r="G83" s="39">
        <f>Feb!Z21</f>
        <v>0</v>
      </c>
      <c r="I83" s="54"/>
      <c r="J83" s="54"/>
      <c r="K83" s="55"/>
      <c r="L83" s="55"/>
      <c r="M83" s="55"/>
      <c r="N83" s="56"/>
      <c r="P83" s="49">
        <f t="shared" si="0"/>
        <v>0</v>
      </c>
      <c r="Q83" s="44"/>
      <c r="R83" s="41">
        <f>Feb!Q21</f>
        <v>0</v>
      </c>
      <c r="S83" s="50">
        <f t="shared" si="1"/>
        <v>0</v>
      </c>
      <c r="T83" s="46"/>
    </row>
    <row r="84" spans="2:20">
      <c r="B84" s="42">
        <f>Feb!B22</f>
        <v>0</v>
      </c>
      <c r="C84" s="42">
        <f>Feb!D22</f>
        <v>0</v>
      </c>
      <c r="D84" s="38">
        <f>Feb!T22</f>
        <v>0</v>
      </c>
      <c r="E84" s="39">
        <f>Feb!V22</f>
        <v>0</v>
      </c>
      <c r="F84" s="39">
        <f>Feb!X22</f>
        <v>0</v>
      </c>
      <c r="G84" s="39">
        <f>Feb!Z22</f>
        <v>0</v>
      </c>
      <c r="I84" s="54"/>
      <c r="J84" s="54"/>
      <c r="K84" s="55"/>
      <c r="L84" s="55"/>
      <c r="M84" s="55"/>
      <c r="N84" s="56"/>
      <c r="P84" s="49">
        <f t="shared" si="0"/>
        <v>0</v>
      </c>
      <c r="Q84" s="44"/>
      <c r="R84" s="41">
        <f>Feb!Q22</f>
        <v>0</v>
      </c>
      <c r="S84" s="50">
        <f t="shared" si="1"/>
        <v>0</v>
      </c>
      <c r="T84" s="46"/>
    </row>
    <row r="85" spans="2:20">
      <c r="B85" s="42">
        <f>Feb!B23</f>
        <v>0</v>
      </c>
      <c r="C85" s="42">
        <f>Feb!D23</f>
        <v>0</v>
      </c>
      <c r="D85" s="38">
        <f>Feb!T23</f>
        <v>0</v>
      </c>
      <c r="E85" s="39">
        <f>Feb!V23</f>
        <v>0</v>
      </c>
      <c r="F85" s="39">
        <f>Feb!X23</f>
        <v>0</v>
      </c>
      <c r="G85" s="39">
        <f>Feb!Z23</f>
        <v>0</v>
      </c>
      <c r="I85" s="54"/>
      <c r="J85" s="54"/>
      <c r="K85" s="55"/>
      <c r="L85" s="55"/>
      <c r="M85" s="55"/>
      <c r="N85" s="56"/>
      <c r="P85" s="49">
        <f t="shared" si="0"/>
        <v>0</v>
      </c>
      <c r="Q85" s="44"/>
      <c r="R85" s="41">
        <f>Feb!Q23</f>
        <v>0</v>
      </c>
      <c r="S85" s="50">
        <f t="shared" si="1"/>
        <v>0</v>
      </c>
      <c r="T85" s="46"/>
    </row>
    <row r="86" spans="2:20">
      <c r="B86" s="42">
        <f>Feb!B24</f>
        <v>0</v>
      </c>
      <c r="C86" s="42">
        <f>Feb!D24</f>
        <v>0</v>
      </c>
      <c r="D86" s="38">
        <f>Feb!T24</f>
        <v>0</v>
      </c>
      <c r="E86" s="39">
        <f>Feb!V24</f>
        <v>0</v>
      </c>
      <c r="F86" s="39">
        <f>Feb!X24</f>
        <v>0</v>
      </c>
      <c r="G86" s="39">
        <f>Feb!Z24</f>
        <v>0</v>
      </c>
      <c r="I86" s="54"/>
      <c r="J86" s="54"/>
      <c r="K86" s="55"/>
      <c r="L86" s="55"/>
      <c r="M86" s="55"/>
      <c r="N86" s="56"/>
      <c r="P86" s="49">
        <f t="shared" si="0"/>
        <v>0</v>
      </c>
      <c r="Q86" s="44"/>
      <c r="R86" s="41">
        <f>Feb!Q24</f>
        <v>0</v>
      </c>
      <c r="S86" s="50">
        <f t="shared" si="1"/>
        <v>0</v>
      </c>
      <c r="T86" s="46"/>
    </row>
    <row r="87" spans="2:20">
      <c r="B87" s="42">
        <f>Feb!B25</f>
        <v>0</v>
      </c>
      <c r="C87" s="42">
        <f>Feb!D25</f>
        <v>0</v>
      </c>
      <c r="D87" s="38">
        <f>Feb!T25</f>
        <v>0</v>
      </c>
      <c r="E87" s="39">
        <f>Feb!V25</f>
        <v>0</v>
      </c>
      <c r="F87" s="39">
        <f>Feb!X25</f>
        <v>0</v>
      </c>
      <c r="G87" s="39">
        <f>Feb!Z25</f>
        <v>0</v>
      </c>
      <c r="I87" s="54"/>
      <c r="J87" s="54"/>
      <c r="K87" s="55"/>
      <c r="L87" s="55"/>
      <c r="M87" s="55"/>
      <c r="N87" s="56"/>
      <c r="P87" s="49">
        <f t="shared" si="0"/>
        <v>0</v>
      </c>
      <c r="Q87" s="44"/>
      <c r="R87" s="41">
        <f>Feb!Q25</f>
        <v>0</v>
      </c>
      <c r="S87" s="50">
        <f t="shared" si="1"/>
        <v>0</v>
      </c>
      <c r="T87" s="46"/>
    </row>
    <row r="88" spans="2:20">
      <c r="B88" s="42">
        <f>Feb!B26</f>
        <v>0</v>
      </c>
      <c r="C88" s="42">
        <f>Feb!D26</f>
        <v>0</v>
      </c>
      <c r="D88" s="38">
        <f>Feb!T26</f>
        <v>0</v>
      </c>
      <c r="E88" s="39">
        <f>Feb!V26</f>
        <v>0</v>
      </c>
      <c r="F88" s="39">
        <f>Feb!X26</f>
        <v>0</v>
      </c>
      <c r="G88" s="39">
        <f>Feb!Z26</f>
        <v>0</v>
      </c>
      <c r="I88" s="54"/>
      <c r="J88" s="54"/>
      <c r="K88" s="55"/>
      <c r="L88" s="55"/>
      <c r="M88" s="55"/>
      <c r="N88" s="56"/>
      <c r="P88" s="49">
        <f t="shared" si="0"/>
        <v>0</v>
      </c>
      <c r="Q88" s="44"/>
      <c r="R88" s="41">
        <f>Feb!Q26</f>
        <v>0</v>
      </c>
      <c r="S88" s="50">
        <f t="shared" si="1"/>
        <v>0</v>
      </c>
      <c r="T88" s="46"/>
    </row>
    <row r="89" spans="2:20">
      <c r="B89" s="42">
        <f>Feb!B27</f>
        <v>0</v>
      </c>
      <c r="C89" s="42">
        <f>Feb!D27</f>
        <v>0</v>
      </c>
      <c r="D89" s="38">
        <f>Feb!T27</f>
        <v>0</v>
      </c>
      <c r="E89" s="39">
        <f>Feb!V27</f>
        <v>0</v>
      </c>
      <c r="F89" s="39">
        <f>Feb!X27</f>
        <v>0</v>
      </c>
      <c r="G89" s="39">
        <f>Feb!Z27</f>
        <v>0</v>
      </c>
      <c r="I89" s="54"/>
      <c r="J89" s="54"/>
      <c r="K89" s="55"/>
      <c r="L89" s="55"/>
      <c r="M89" s="55"/>
      <c r="N89" s="56"/>
      <c r="P89" s="49">
        <f t="shared" si="0"/>
        <v>0</v>
      </c>
      <c r="Q89" s="44"/>
      <c r="R89" s="41">
        <f>Feb!Q27</f>
        <v>0</v>
      </c>
      <c r="S89" s="50">
        <f t="shared" si="1"/>
        <v>0</v>
      </c>
      <c r="T89" s="46"/>
    </row>
    <row r="90" spans="2:20">
      <c r="B90" s="42">
        <f>Feb!B28</f>
        <v>0</v>
      </c>
      <c r="C90" s="42">
        <f>Feb!D28</f>
        <v>0</v>
      </c>
      <c r="D90" s="38">
        <f>Feb!T28</f>
        <v>0</v>
      </c>
      <c r="E90" s="39">
        <f>Feb!V28</f>
        <v>0</v>
      </c>
      <c r="F90" s="39">
        <f>Feb!X28</f>
        <v>0</v>
      </c>
      <c r="G90" s="39">
        <f>Feb!Z28</f>
        <v>0</v>
      </c>
      <c r="I90" s="54"/>
      <c r="J90" s="54"/>
      <c r="K90" s="55"/>
      <c r="L90" s="55"/>
      <c r="M90" s="55"/>
      <c r="N90" s="56"/>
      <c r="P90" s="49">
        <f t="shared" si="0"/>
        <v>0</v>
      </c>
      <c r="Q90" s="44"/>
      <c r="R90" s="41">
        <f>Feb!Q28</f>
        <v>0</v>
      </c>
      <c r="S90" s="50">
        <f t="shared" si="1"/>
        <v>0</v>
      </c>
      <c r="T90" s="46"/>
    </row>
    <row r="91" spans="2:20">
      <c r="B91" s="42">
        <f>Feb!B29</f>
        <v>0</v>
      </c>
      <c r="C91" s="42">
        <f>Feb!D29</f>
        <v>0</v>
      </c>
      <c r="D91" s="38">
        <f>Feb!T29</f>
        <v>0</v>
      </c>
      <c r="E91" s="39">
        <f>Feb!V29</f>
        <v>0</v>
      </c>
      <c r="F91" s="39">
        <f>Feb!X29</f>
        <v>0</v>
      </c>
      <c r="G91" s="39">
        <f>Feb!Z29</f>
        <v>0</v>
      </c>
      <c r="I91" s="54"/>
      <c r="J91" s="54"/>
      <c r="K91" s="55"/>
      <c r="L91" s="55"/>
      <c r="M91" s="55"/>
      <c r="N91" s="56"/>
      <c r="P91" s="49">
        <f t="shared" si="0"/>
        <v>0</v>
      </c>
      <c r="Q91" s="44"/>
      <c r="R91" s="41">
        <f>Feb!Q29</f>
        <v>0</v>
      </c>
      <c r="S91" s="50">
        <f t="shared" si="1"/>
        <v>0</v>
      </c>
      <c r="T91" s="46"/>
    </row>
    <row r="92" spans="2:20">
      <c r="B92" s="42">
        <f>Feb!B30</f>
        <v>0</v>
      </c>
      <c r="C92" s="42">
        <f>Feb!D30</f>
        <v>0</v>
      </c>
      <c r="D92" s="38">
        <f>Feb!T30</f>
        <v>0</v>
      </c>
      <c r="E92" s="39">
        <f>Feb!V30</f>
        <v>0</v>
      </c>
      <c r="F92" s="39">
        <f>Feb!X30</f>
        <v>0</v>
      </c>
      <c r="G92" s="39">
        <f>Feb!Z30</f>
        <v>0</v>
      </c>
      <c r="I92" s="54"/>
      <c r="J92" s="54"/>
      <c r="K92" s="55"/>
      <c r="L92" s="55"/>
      <c r="M92" s="55"/>
      <c r="N92" s="56"/>
      <c r="P92" s="49">
        <f t="shared" ref="P92:P155" si="2">J92-I92</f>
        <v>0</v>
      </c>
      <c r="Q92" s="44"/>
      <c r="R92" s="41">
        <f>Feb!Q30</f>
        <v>0</v>
      </c>
      <c r="S92" s="50">
        <f t="shared" ref="S92:S155" si="3">C92-B92</f>
        <v>0</v>
      </c>
      <c r="T92" s="46"/>
    </row>
    <row r="93" spans="2:20">
      <c r="B93" s="42">
        <f>Feb!B31</f>
        <v>0</v>
      </c>
      <c r="C93" s="42">
        <f>Feb!D31</f>
        <v>0</v>
      </c>
      <c r="D93" s="38">
        <f>Feb!T31</f>
        <v>0</v>
      </c>
      <c r="E93" s="39">
        <f>Feb!V31</f>
        <v>0</v>
      </c>
      <c r="F93" s="39">
        <f>Feb!X31</f>
        <v>0</v>
      </c>
      <c r="G93" s="39">
        <f>Feb!Z31</f>
        <v>0</v>
      </c>
      <c r="I93" s="54"/>
      <c r="J93" s="54"/>
      <c r="K93" s="55"/>
      <c r="L93" s="55"/>
      <c r="M93" s="55"/>
      <c r="N93" s="56"/>
      <c r="P93" s="49">
        <f t="shared" si="2"/>
        <v>0</v>
      </c>
      <c r="Q93" s="44"/>
      <c r="R93" s="41">
        <f>Feb!Q31</f>
        <v>0</v>
      </c>
      <c r="S93" s="50">
        <f t="shared" si="3"/>
        <v>0</v>
      </c>
      <c r="T93" s="46"/>
    </row>
    <row r="94" spans="2:20">
      <c r="B94" s="42">
        <f>Feb!B32</f>
        <v>0</v>
      </c>
      <c r="C94" s="42">
        <f>Feb!D32</f>
        <v>0</v>
      </c>
      <c r="D94" s="38">
        <f>Feb!T32</f>
        <v>0</v>
      </c>
      <c r="E94" s="39">
        <f>Feb!V32</f>
        <v>0</v>
      </c>
      <c r="F94" s="39">
        <f>Feb!X32</f>
        <v>0</v>
      </c>
      <c r="G94" s="39">
        <f>Feb!Z32</f>
        <v>0</v>
      </c>
      <c r="I94" s="54"/>
      <c r="J94" s="54"/>
      <c r="K94" s="55"/>
      <c r="L94" s="55"/>
      <c r="M94" s="55"/>
      <c r="N94" s="56"/>
      <c r="P94" s="49">
        <f t="shared" si="2"/>
        <v>0</v>
      </c>
      <c r="Q94" s="44"/>
      <c r="R94" s="41">
        <f>Feb!Q32</f>
        <v>0</v>
      </c>
      <c r="S94" s="50">
        <f t="shared" si="3"/>
        <v>0</v>
      </c>
      <c r="T94" s="46"/>
    </row>
    <row r="95" spans="2:20">
      <c r="B95" s="42">
        <f>Feb!B33</f>
        <v>0</v>
      </c>
      <c r="C95" s="42">
        <f>Feb!D33</f>
        <v>0</v>
      </c>
      <c r="D95" s="38">
        <f>Feb!T33</f>
        <v>0</v>
      </c>
      <c r="E95" s="39">
        <f>Feb!V33</f>
        <v>0</v>
      </c>
      <c r="F95" s="39">
        <f>Feb!X33</f>
        <v>0</v>
      </c>
      <c r="G95" s="39">
        <f>Feb!Z33</f>
        <v>0</v>
      </c>
      <c r="I95" s="54"/>
      <c r="J95" s="54"/>
      <c r="K95" s="55"/>
      <c r="L95" s="55"/>
      <c r="M95" s="55"/>
      <c r="N95" s="56"/>
      <c r="P95" s="49">
        <f t="shared" si="2"/>
        <v>0</v>
      </c>
      <c r="Q95" s="44"/>
      <c r="R95" s="41">
        <f>Feb!Q33</f>
        <v>0</v>
      </c>
      <c r="S95" s="50">
        <f t="shared" si="3"/>
        <v>0</v>
      </c>
      <c r="T95" s="46"/>
    </row>
    <row r="96" spans="2:20">
      <c r="B96" s="42">
        <f>Feb!B34</f>
        <v>0</v>
      </c>
      <c r="C96" s="42">
        <f>Feb!D34</f>
        <v>0</v>
      </c>
      <c r="D96" s="38">
        <f>Feb!T34</f>
        <v>0</v>
      </c>
      <c r="E96" s="39">
        <f>Feb!V34</f>
        <v>0</v>
      </c>
      <c r="F96" s="39">
        <f>Feb!X34</f>
        <v>0</v>
      </c>
      <c r="G96" s="39">
        <f>Feb!Z34</f>
        <v>0</v>
      </c>
      <c r="I96" s="54"/>
      <c r="J96" s="54"/>
      <c r="K96" s="55"/>
      <c r="L96" s="55"/>
      <c r="M96" s="55"/>
      <c r="N96" s="56"/>
      <c r="P96" s="49">
        <f t="shared" si="2"/>
        <v>0</v>
      </c>
      <c r="Q96" s="44"/>
      <c r="R96" s="41">
        <f>Feb!Q34</f>
        <v>0</v>
      </c>
      <c r="S96" s="50">
        <f t="shared" si="3"/>
        <v>0</v>
      </c>
      <c r="T96" s="46"/>
    </row>
    <row r="97" spans="2:20">
      <c r="B97" s="42">
        <f>Feb!B35</f>
        <v>0</v>
      </c>
      <c r="C97" s="42">
        <f>Feb!D35</f>
        <v>0</v>
      </c>
      <c r="D97" s="38">
        <f>Feb!T35</f>
        <v>0</v>
      </c>
      <c r="E97" s="39">
        <f>Feb!V35</f>
        <v>0</v>
      </c>
      <c r="F97" s="39">
        <f>Feb!X35</f>
        <v>0</v>
      </c>
      <c r="G97" s="39">
        <f>Feb!Z35</f>
        <v>0</v>
      </c>
      <c r="I97" s="54"/>
      <c r="J97" s="54"/>
      <c r="K97" s="55"/>
      <c r="L97" s="55"/>
      <c r="M97" s="55"/>
      <c r="N97" s="56"/>
      <c r="P97" s="49">
        <f t="shared" si="2"/>
        <v>0</v>
      </c>
      <c r="Q97" s="44"/>
      <c r="R97" s="41">
        <f>Feb!Q35</f>
        <v>0</v>
      </c>
      <c r="S97" s="50">
        <f t="shared" si="3"/>
        <v>0</v>
      </c>
      <c r="T97" s="46"/>
    </row>
    <row r="98" spans="2:20">
      <c r="B98" s="42">
        <f>Feb!B36</f>
        <v>0</v>
      </c>
      <c r="C98" s="42">
        <f>Feb!D36</f>
        <v>0</v>
      </c>
      <c r="D98" s="38">
        <f>Feb!T36</f>
        <v>0</v>
      </c>
      <c r="E98" s="39">
        <f>Feb!V36</f>
        <v>0</v>
      </c>
      <c r="F98" s="39">
        <f>Feb!X36</f>
        <v>0</v>
      </c>
      <c r="G98" s="39">
        <f>Feb!Z36</f>
        <v>0</v>
      </c>
      <c r="I98" s="54"/>
      <c r="J98" s="54"/>
      <c r="K98" s="55"/>
      <c r="L98" s="55"/>
      <c r="M98" s="55"/>
      <c r="N98" s="56"/>
      <c r="P98" s="49">
        <f t="shared" si="2"/>
        <v>0</v>
      </c>
      <c r="Q98" s="44"/>
      <c r="R98" s="41">
        <f>Feb!Q36</f>
        <v>0</v>
      </c>
      <c r="S98" s="50">
        <f t="shared" si="3"/>
        <v>0</v>
      </c>
      <c r="T98" s="46"/>
    </row>
    <row r="99" spans="2:20">
      <c r="B99" s="42">
        <f>Feb!B37</f>
        <v>0</v>
      </c>
      <c r="C99" s="42">
        <f>Feb!D37</f>
        <v>0</v>
      </c>
      <c r="D99" s="38">
        <f>Feb!T37</f>
        <v>0</v>
      </c>
      <c r="E99" s="39">
        <f>Feb!V37</f>
        <v>0</v>
      </c>
      <c r="F99" s="39">
        <f>Feb!X37</f>
        <v>0</v>
      </c>
      <c r="G99" s="39">
        <f>Feb!Z37</f>
        <v>0</v>
      </c>
      <c r="I99" s="54"/>
      <c r="J99" s="54"/>
      <c r="K99" s="55"/>
      <c r="L99" s="55"/>
      <c r="M99" s="55"/>
      <c r="N99" s="56"/>
      <c r="P99" s="49">
        <f t="shared" si="2"/>
        <v>0</v>
      </c>
      <c r="Q99" s="44"/>
      <c r="R99" s="41">
        <f>Feb!Q37</f>
        <v>0</v>
      </c>
      <c r="S99" s="50">
        <f t="shared" si="3"/>
        <v>0</v>
      </c>
      <c r="T99" s="46"/>
    </row>
    <row r="100" spans="2:20">
      <c r="B100" s="42">
        <f>Feb!B38</f>
        <v>0</v>
      </c>
      <c r="C100" s="42">
        <f>Feb!D38</f>
        <v>0</v>
      </c>
      <c r="D100" s="38">
        <f>Feb!T38</f>
        <v>0</v>
      </c>
      <c r="E100" s="39">
        <f>Feb!V38</f>
        <v>0</v>
      </c>
      <c r="F100" s="39">
        <f>Feb!X38</f>
        <v>0</v>
      </c>
      <c r="G100" s="39">
        <f>Feb!Z38</f>
        <v>0</v>
      </c>
      <c r="I100" s="54"/>
      <c r="J100" s="54"/>
      <c r="K100" s="55"/>
      <c r="L100" s="55"/>
      <c r="M100" s="55"/>
      <c r="N100" s="56"/>
      <c r="P100" s="49">
        <f t="shared" si="2"/>
        <v>0</v>
      </c>
      <c r="Q100" s="44"/>
      <c r="R100" s="41">
        <f>Feb!Q38</f>
        <v>0</v>
      </c>
      <c r="S100" s="50">
        <f t="shared" si="3"/>
        <v>0</v>
      </c>
      <c r="T100" s="46"/>
    </row>
    <row r="101" spans="2:20">
      <c r="B101" s="42">
        <f>Feb!B39</f>
        <v>0</v>
      </c>
      <c r="C101" s="42">
        <f>Feb!D39</f>
        <v>0</v>
      </c>
      <c r="D101" s="38">
        <f>Feb!T39</f>
        <v>0</v>
      </c>
      <c r="E101" s="39">
        <f>Feb!V39</f>
        <v>0</v>
      </c>
      <c r="F101" s="39">
        <f>Feb!X39</f>
        <v>0</v>
      </c>
      <c r="G101" s="39">
        <f>Feb!Z39</f>
        <v>0</v>
      </c>
      <c r="I101" s="54"/>
      <c r="J101" s="54"/>
      <c r="K101" s="55"/>
      <c r="L101" s="55"/>
      <c r="M101" s="55"/>
      <c r="N101" s="56"/>
      <c r="P101" s="49">
        <f t="shared" si="2"/>
        <v>0</v>
      </c>
      <c r="Q101" s="44"/>
      <c r="R101" s="41">
        <f>Feb!Q39</f>
        <v>0</v>
      </c>
      <c r="S101" s="50">
        <f t="shared" si="3"/>
        <v>0</v>
      </c>
      <c r="T101" s="46"/>
    </row>
    <row r="102" spans="2:20">
      <c r="B102" s="42">
        <f>Feb!B40</f>
        <v>0</v>
      </c>
      <c r="C102" s="42">
        <f>Feb!D40</f>
        <v>0</v>
      </c>
      <c r="D102" s="38">
        <f>Feb!T40</f>
        <v>0</v>
      </c>
      <c r="E102" s="39">
        <f>Feb!V40</f>
        <v>0</v>
      </c>
      <c r="F102" s="39">
        <f>Feb!X40</f>
        <v>0</v>
      </c>
      <c r="G102" s="39">
        <f>Feb!Z40</f>
        <v>0</v>
      </c>
      <c r="I102" s="54"/>
      <c r="J102" s="54"/>
      <c r="K102" s="55"/>
      <c r="L102" s="55"/>
      <c r="M102" s="55"/>
      <c r="N102" s="56"/>
      <c r="P102" s="49">
        <f t="shared" si="2"/>
        <v>0</v>
      </c>
      <c r="Q102" s="44"/>
      <c r="R102" s="41">
        <f>Feb!Q40</f>
        <v>0</v>
      </c>
      <c r="S102" s="50">
        <f t="shared" si="3"/>
        <v>0</v>
      </c>
      <c r="T102" s="46"/>
    </row>
    <row r="103" spans="2:20">
      <c r="B103" s="42">
        <f>Feb!B41</f>
        <v>0</v>
      </c>
      <c r="C103" s="42">
        <f>Feb!D41</f>
        <v>0</v>
      </c>
      <c r="D103" s="38">
        <f>Feb!T41</f>
        <v>0</v>
      </c>
      <c r="E103" s="39">
        <f>Feb!V41</f>
        <v>0</v>
      </c>
      <c r="F103" s="39">
        <f>Feb!X41</f>
        <v>0</v>
      </c>
      <c r="G103" s="39">
        <f>Feb!Z41</f>
        <v>0</v>
      </c>
      <c r="I103" s="54"/>
      <c r="J103" s="54"/>
      <c r="K103" s="55"/>
      <c r="L103" s="55"/>
      <c r="M103" s="55"/>
      <c r="N103" s="56"/>
      <c r="P103" s="49">
        <f t="shared" si="2"/>
        <v>0</v>
      </c>
      <c r="Q103" s="44"/>
      <c r="R103" s="41">
        <f>Feb!Q41</f>
        <v>0</v>
      </c>
      <c r="S103" s="50">
        <f t="shared" si="3"/>
        <v>0</v>
      </c>
      <c r="T103" s="46"/>
    </row>
    <row r="104" spans="2:20">
      <c r="B104" s="42">
        <f>Feb!B42</f>
        <v>0</v>
      </c>
      <c r="C104" s="42">
        <f>Feb!D42</f>
        <v>0</v>
      </c>
      <c r="D104" s="38">
        <f>Feb!T42</f>
        <v>0</v>
      </c>
      <c r="E104" s="39">
        <f>Feb!V42</f>
        <v>0</v>
      </c>
      <c r="F104" s="39">
        <f>Feb!X42</f>
        <v>0</v>
      </c>
      <c r="G104" s="39">
        <f>Feb!Z42</f>
        <v>0</v>
      </c>
      <c r="I104" s="54"/>
      <c r="J104" s="54"/>
      <c r="K104" s="55"/>
      <c r="L104" s="55"/>
      <c r="M104" s="55"/>
      <c r="N104" s="56"/>
      <c r="P104" s="49">
        <f t="shared" si="2"/>
        <v>0</v>
      </c>
      <c r="Q104" s="44"/>
      <c r="R104" s="41">
        <f>Feb!Q42</f>
        <v>0</v>
      </c>
      <c r="S104" s="50">
        <f t="shared" si="3"/>
        <v>0</v>
      </c>
      <c r="T104" s="46"/>
    </row>
    <row r="105" spans="2:20">
      <c r="B105" s="42">
        <f>Feb!B43</f>
        <v>0</v>
      </c>
      <c r="C105" s="42">
        <f>Feb!D43</f>
        <v>0</v>
      </c>
      <c r="D105" s="38">
        <f>Feb!T43</f>
        <v>0</v>
      </c>
      <c r="E105" s="39">
        <f>Feb!V43</f>
        <v>0</v>
      </c>
      <c r="F105" s="39">
        <f>Feb!X43</f>
        <v>0</v>
      </c>
      <c r="G105" s="39">
        <f>Feb!Z43</f>
        <v>0</v>
      </c>
      <c r="I105" s="54"/>
      <c r="J105" s="54"/>
      <c r="K105" s="55"/>
      <c r="L105" s="55"/>
      <c r="M105" s="55"/>
      <c r="N105" s="56"/>
      <c r="P105" s="49">
        <f t="shared" si="2"/>
        <v>0</v>
      </c>
      <c r="Q105" s="44"/>
      <c r="R105" s="41">
        <f>Feb!Q43</f>
        <v>0</v>
      </c>
      <c r="S105" s="50">
        <f t="shared" si="3"/>
        <v>0</v>
      </c>
      <c r="T105" s="46"/>
    </row>
    <row r="106" spans="2:20">
      <c r="B106" s="42">
        <f>Feb!B44</f>
        <v>0</v>
      </c>
      <c r="C106" s="42">
        <f>Feb!D44</f>
        <v>0</v>
      </c>
      <c r="D106" s="38">
        <f>Feb!T44</f>
        <v>0</v>
      </c>
      <c r="E106" s="39">
        <f>Feb!V44</f>
        <v>0</v>
      </c>
      <c r="F106" s="39">
        <f>Feb!X44</f>
        <v>0</v>
      </c>
      <c r="G106" s="39">
        <f>Feb!Z44</f>
        <v>0</v>
      </c>
      <c r="I106" s="54"/>
      <c r="J106" s="54"/>
      <c r="K106" s="55"/>
      <c r="L106" s="55"/>
      <c r="M106" s="55"/>
      <c r="N106" s="56"/>
      <c r="P106" s="49">
        <f t="shared" si="2"/>
        <v>0</v>
      </c>
      <c r="Q106" s="44"/>
      <c r="R106" s="41">
        <f>Feb!Q44</f>
        <v>0</v>
      </c>
      <c r="S106" s="50">
        <f t="shared" si="3"/>
        <v>0</v>
      </c>
      <c r="T106" s="46"/>
    </row>
    <row r="107" spans="2:20">
      <c r="B107" s="42">
        <f>Feb!B45</f>
        <v>0</v>
      </c>
      <c r="C107" s="42">
        <f>Feb!D45</f>
        <v>0</v>
      </c>
      <c r="D107" s="38">
        <f>Feb!T45</f>
        <v>0</v>
      </c>
      <c r="E107" s="39">
        <f>Feb!V45</f>
        <v>0</v>
      </c>
      <c r="F107" s="39">
        <f>Feb!X45</f>
        <v>0</v>
      </c>
      <c r="G107" s="39">
        <f>Feb!Z45</f>
        <v>0</v>
      </c>
      <c r="I107" s="54"/>
      <c r="J107" s="54"/>
      <c r="K107" s="55"/>
      <c r="L107" s="55"/>
      <c r="M107" s="55"/>
      <c r="N107" s="56"/>
      <c r="P107" s="49">
        <f t="shared" si="2"/>
        <v>0</v>
      </c>
      <c r="Q107" s="44"/>
      <c r="R107" s="41">
        <f>Feb!Q45</f>
        <v>0</v>
      </c>
      <c r="S107" s="50">
        <f t="shared" si="3"/>
        <v>0</v>
      </c>
      <c r="T107" s="46"/>
    </row>
    <row r="108" spans="2:20">
      <c r="B108" s="42">
        <f>Feb!B46</f>
        <v>0</v>
      </c>
      <c r="C108" s="42">
        <f>Feb!D46</f>
        <v>0</v>
      </c>
      <c r="D108" s="38">
        <f>Feb!T46</f>
        <v>0</v>
      </c>
      <c r="E108" s="39">
        <f>Feb!V46</f>
        <v>0</v>
      </c>
      <c r="F108" s="39">
        <f>Feb!X46</f>
        <v>0</v>
      </c>
      <c r="G108" s="39">
        <f>Feb!Z46</f>
        <v>0</v>
      </c>
      <c r="I108" s="54"/>
      <c r="J108" s="54"/>
      <c r="K108" s="55"/>
      <c r="L108" s="55"/>
      <c r="M108" s="55"/>
      <c r="N108" s="56"/>
      <c r="P108" s="49">
        <f t="shared" si="2"/>
        <v>0</v>
      </c>
      <c r="Q108" s="44"/>
      <c r="R108" s="41">
        <f>Feb!Q46</f>
        <v>0</v>
      </c>
      <c r="S108" s="50">
        <f t="shared" si="3"/>
        <v>0</v>
      </c>
      <c r="T108" s="46"/>
    </row>
    <row r="109" spans="2:20">
      <c r="B109" s="42">
        <f>Feb!B47</f>
        <v>0</v>
      </c>
      <c r="C109" s="42">
        <f>Feb!D47</f>
        <v>0</v>
      </c>
      <c r="D109" s="38">
        <f>Feb!T47</f>
        <v>0</v>
      </c>
      <c r="E109" s="39">
        <f>Feb!V47</f>
        <v>0</v>
      </c>
      <c r="F109" s="39">
        <f>Feb!X47</f>
        <v>0</v>
      </c>
      <c r="G109" s="39">
        <f>Feb!Z47</f>
        <v>0</v>
      </c>
      <c r="I109" s="54"/>
      <c r="J109" s="54"/>
      <c r="K109" s="55"/>
      <c r="L109" s="55"/>
      <c r="M109" s="55"/>
      <c r="N109" s="56"/>
      <c r="P109" s="49">
        <f t="shared" si="2"/>
        <v>0</v>
      </c>
      <c r="Q109" s="44"/>
      <c r="R109" s="41">
        <f>Feb!Q47</f>
        <v>0</v>
      </c>
      <c r="S109" s="50">
        <f t="shared" si="3"/>
        <v>0</v>
      </c>
      <c r="T109" s="46"/>
    </row>
    <row r="110" spans="2:20">
      <c r="B110" s="42">
        <f>Feb!B48</f>
        <v>0</v>
      </c>
      <c r="C110" s="42">
        <f>Feb!D48</f>
        <v>0</v>
      </c>
      <c r="D110" s="38">
        <f>Feb!T48</f>
        <v>0</v>
      </c>
      <c r="E110" s="39">
        <f>Feb!V48</f>
        <v>0</v>
      </c>
      <c r="F110" s="39">
        <f>Feb!X48</f>
        <v>0</v>
      </c>
      <c r="G110" s="39">
        <f>Feb!Z48</f>
        <v>0</v>
      </c>
      <c r="I110" s="54"/>
      <c r="J110" s="54"/>
      <c r="K110" s="55"/>
      <c r="L110" s="55"/>
      <c r="M110" s="55"/>
      <c r="N110" s="56"/>
      <c r="P110" s="49">
        <f t="shared" si="2"/>
        <v>0</v>
      </c>
      <c r="Q110" s="44"/>
      <c r="R110" s="41">
        <f>Feb!Q48</f>
        <v>0</v>
      </c>
      <c r="S110" s="50">
        <f t="shared" si="3"/>
        <v>0</v>
      </c>
      <c r="T110" s="46"/>
    </row>
    <row r="111" spans="2:20">
      <c r="B111" s="42">
        <f>Feb!B49</f>
        <v>0</v>
      </c>
      <c r="C111" s="42">
        <f>Feb!D49</f>
        <v>0</v>
      </c>
      <c r="D111" s="38">
        <f>Feb!T49</f>
        <v>0</v>
      </c>
      <c r="E111" s="39">
        <f>Feb!V49</f>
        <v>0</v>
      </c>
      <c r="F111" s="39">
        <f>Feb!X49</f>
        <v>0</v>
      </c>
      <c r="G111" s="39">
        <f>Feb!Z49</f>
        <v>0</v>
      </c>
      <c r="I111" s="54"/>
      <c r="J111" s="54"/>
      <c r="K111" s="55"/>
      <c r="L111" s="55"/>
      <c r="M111" s="55"/>
      <c r="N111" s="56"/>
      <c r="P111" s="49">
        <f t="shared" si="2"/>
        <v>0</v>
      </c>
      <c r="Q111" s="44"/>
      <c r="R111" s="41">
        <f>Feb!Q49</f>
        <v>0</v>
      </c>
      <c r="S111" s="50">
        <f t="shared" si="3"/>
        <v>0</v>
      </c>
      <c r="T111" s="46"/>
    </row>
    <row r="112" spans="2:20">
      <c r="B112" s="42">
        <f>Feb!B50</f>
        <v>0</v>
      </c>
      <c r="C112" s="42">
        <f>Feb!D50</f>
        <v>0</v>
      </c>
      <c r="D112" s="38">
        <f>Feb!T50</f>
        <v>0</v>
      </c>
      <c r="E112" s="39">
        <f>Feb!V50</f>
        <v>0</v>
      </c>
      <c r="F112" s="39">
        <f>Feb!X50</f>
        <v>0</v>
      </c>
      <c r="G112" s="39">
        <f>Feb!Z50</f>
        <v>0</v>
      </c>
      <c r="I112" s="54"/>
      <c r="J112" s="54"/>
      <c r="K112" s="55"/>
      <c r="L112" s="55"/>
      <c r="M112" s="55"/>
      <c r="N112" s="56"/>
      <c r="P112" s="49">
        <f t="shared" si="2"/>
        <v>0</v>
      </c>
      <c r="Q112" s="44"/>
      <c r="R112" s="41">
        <f>Feb!Q50</f>
        <v>0</v>
      </c>
      <c r="S112" s="50">
        <f t="shared" si="3"/>
        <v>0</v>
      </c>
      <c r="T112" s="46"/>
    </row>
    <row r="113" spans="2:20">
      <c r="B113" s="42">
        <f>Mar!B8</f>
        <v>0</v>
      </c>
      <c r="C113" s="42">
        <f>Mar!D8</f>
        <v>0</v>
      </c>
      <c r="D113" s="38">
        <f>Mar!T8</f>
        <v>0</v>
      </c>
      <c r="E113" s="39">
        <f>Mar!V8</f>
        <v>0</v>
      </c>
      <c r="F113" s="39">
        <f>Mar!X8</f>
        <v>0</v>
      </c>
      <c r="G113" s="39">
        <f>Mar!Z8</f>
        <v>0</v>
      </c>
      <c r="I113" s="54"/>
      <c r="J113" s="54"/>
      <c r="K113" s="55"/>
      <c r="L113" s="55"/>
      <c r="M113" s="55"/>
      <c r="N113" s="56"/>
      <c r="P113" s="49">
        <f t="shared" si="2"/>
        <v>0</v>
      </c>
      <c r="Q113" s="44"/>
      <c r="R113" s="41">
        <f>Mar!Q8</f>
        <v>0</v>
      </c>
      <c r="S113" s="50">
        <f t="shared" si="3"/>
        <v>0</v>
      </c>
      <c r="T113" s="46"/>
    </row>
    <row r="114" spans="2:20">
      <c r="B114" s="42">
        <f>Mar!B9</f>
        <v>0</v>
      </c>
      <c r="C114" s="42">
        <f>Mar!D9</f>
        <v>0</v>
      </c>
      <c r="D114" s="38">
        <f>Mar!T9</f>
        <v>0</v>
      </c>
      <c r="E114" s="39">
        <f>Mar!V9</f>
        <v>0</v>
      </c>
      <c r="F114" s="39">
        <f>Mar!X9</f>
        <v>0</v>
      </c>
      <c r="G114" s="39">
        <f>Mar!Z9</f>
        <v>0</v>
      </c>
      <c r="I114" s="54"/>
      <c r="J114" s="54"/>
      <c r="K114" s="55"/>
      <c r="L114" s="55"/>
      <c r="M114" s="55"/>
      <c r="N114" s="56"/>
      <c r="P114" s="49">
        <f t="shared" si="2"/>
        <v>0</v>
      </c>
      <c r="Q114" s="44"/>
      <c r="R114" s="41">
        <f>Mar!Q9</f>
        <v>0</v>
      </c>
      <c r="S114" s="50">
        <f t="shared" si="3"/>
        <v>0</v>
      </c>
      <c r="T114" s="46"/>
    </row>
    <row r="115" spans="2:20">
      <c r="B115" s="42">
        <f>Mar!B10</f>
        <v>0</v>
      </c>
      <c r="C115" s="42">
        <f>Mar!D10</f>
        <v>0</v>
      </c>
      <c r="D115" s="38">
        <f>Mar!T10</f>
        <v>0</v>
      </c>
      <c r="E115" s="39">
        <f>Mar!V10</f>
        <v>0</v>
      </c>
      <c r="F115" s="39">
        <f>Mar!X10</f>
        <v>0</v>
      </c>
      <c r="G115" s="39">
        <f>Mar!Z10</f>
        <v>0</v>
      </c>
      <c r="I115" s="54"/>
      <c r="J115" s="54"/>
      <c r="K115" s="55"/>
      <c r="L115" s="55"/>
      <c r="M115" s="55"/>
      <c r="N115" s="56"/>
      <c r="P115" s="49">
        <f t="shared" si="2"/>
        <v>0</v>
      </c>
      <c r="Q115" s="44"/>
      <c r="R115" s="41">
        <f>Mar!Q10</f>
        <v>0</v>
      </c>
      <c r="S115" s="50">
        <f t="shared" si="3"/>
        <v>0</v>
      </c>
      <c r="T115" s="46"/>
    </row>
    <row r="116" spans="2:20">
      <c r="B116" s="42">
        <f>Mar!B11</f>
        <v>0</v>
      </c>
      <c r="C116" s="42">
        <f>Mar!D11</f>
        <v>0</v>
      </c>
      <c r="D116" s="38">
        <f>Mar!T11</f>
        <v>0</v>
      </c>
      <c r="E116" s="39">
        <f>Mar!V11</f>
        <v>0</v>
      </c>
      <c r="F116" s="39">
        <f>Mar!X11</f>
        <v>0</v>
      </c>
      <c r="G116" s="39">
        <f>Mar!Z11</f>
        <v>0</v>
      </c>
      <c r="I116" s="54"/>
      <c r="J116" s="54"/>
      <c r="K116" s="55"/>
      <c r="L116" s="55"/>
      <c r="M116" s="55"/>
      <c r="N116" s="56"/>
      <c r="P116" s="49">
        <f t="shared" si="2"/>
        <v>0</v>
      </c>
      <c r="Q116" s="44"/>
      <c r="R116" s="41">
        <f>Mar!Q11</f>
        <v>0</v>
      </c>
      <c r="S116" s="50">
        <f t="shared" si="3"/>
        <v>0</v>
      </c>
      <c r="T116" s="46"/>
    </row>
    <row r="117" spans="2:20">
      <c r="B117" s="42">
        <f>Mar!B12</f>
        <v>0</v>
      </c>
      <c r="C117" s="42">
        <f>Mar!D12</f>
        <v>0</v>
      </c>
      <c r="D117" s="38">
        <f>Mar!T12</f>
        <v>0</v>
      </c>
      <c r="E117" s="39">
        <f>Mar!V12</f>
        <v>0</v>
      </c>
      <c r="F117" s="39">
        <f>Mar!X12</f>
        <v>0</v>
      </c>
      <c r="G117" s="39">
        <f>Mar!Z12</f>
        <v>0</v>
      </c>
      <c r="I117" s="54"/>
      <c r="J117" s="54"/>
      <c r="K117" s="55"/>
      <c r="L117" s="55"/>
      <c r="M117" s="55"/>
      <c r="N117" s="56"/>
      <c r="P117" s="49">
        <f t="shared" si="2"/>
        <v>0</v>
      </c>
      <c r="Q117" s="44"/>
      <c r="R117" s="41">
        <f>Mar!Q12</f>
        <v>0</v>
      </c>
      <c r="S117" s="50">
        <f t="shared" si="3"/>
        <v>0</v>
      </c>
      <c r="T117" s="46"/>
    </row>
    <row r="118" spans="2:20">
      <c r="B118" s="42">
        <f>Mar!B13</f>
        <v>0</v>
      </c>
      <c r="C118" s="42">
        <f>Mar!D13</f>
        <v>0</v>
      </c>
      <c r="D118" s="38">
        <f>Mar!T13</f>
        <v>0</v>
      </c>
      <c r="E118" s="39">
        <f>Mar!V13</f>
        <v>0</v>
      </c>
      <c r="F118" s="39">
        <f>Mar!X13</f>
        <v>0</v>
      </c>
      <c r="G118" s="39">
        <f>Mar!Z13</f>
        <v>0</v>
      </c>
      <c r="I118" s="54"/>
      <c r="J118" s="54"/>
      <c r="K118" s="55"/>
      <c r="L118" s="55"/>
      <c r="M118" s="55"/>
      <c r="N118" s="56"/>
      <c r="P118" s="49">
        <f t="shared" si="2"/>
        <v>0</v>
      </c>
      <c r="Q118" s="44"/>
      <c r="R118" s="41">
        <f>Mar!Q13</f>
        <v>0</v>
      </c>
      <c r="S118" s="50">
        <f t="shared" si="3"/>
        <v>0</v>
      </c>
      <c r="T118" s="46"/>
    </row>
    <row r="119" spans="2:20">
      <c r="B119" s="42">
        <f>Mar!B14</f>
        <v>0</v>
      </c>
      <c r="C119" s="42">
        <f>Mar!D14</f>
        <v>0</v>
      </c>
      <c r="D119" s="38">
        <f>Mar!T14</f>
        <v>0</v>
      </c>
      <c r="E119" s="39">
        <f>Mar!V14</f>
        <v>0</v>
      </c>
      <c r="F119" s="39">
        <f>Mar!X14</f>
        <v>0</v>
      </c>
      <c r="G119" s="39">
        <f>Mar!Z14</f>
        <v>0</v>
      </c>
      <c r="I119" s="54"/>
      <c r="J119" s="54"/>
      <c r="K119" s="55"/>
      <c r="L119" s="55"/>
      <c r="M119" s="55"/>
      <c r="N119" s="56"/>
      <c r="P119" s="49">
        <f t="shared" si="2"/>
        <v>0</v>
      </c>
      <c r="Q119" s="44"/>
      <c r="R119" s="41">
        <f>Mar!Q14</f>
        <v>0</v>
      </c>
      <c r="S119" s="50">
        <f t="shared" si="3"/>
        <v>0</v>
      </c>
      <c r="T119" s="46"/>
    </row>
    <row r="120" spans="2:20">
      <c r="B120" s="42">
        <f>Mar!B15</f>
        <v>0</v>
      </c>
      <c r="C120" s="42">
        <f>Mar!D15</f>
        <v>0</v>
      </c>
      <c r="D120" s="38">
        <f>Mar!T15</f>
        <v>0</v>
      </c>
      <c r="E120" s="39">
        <f>Mar!V15</f>
        <v>0</v>
      </c>
      <c r="F120" s="39">
        <f>Mar!X15</f>
        <v>0</v>
      </c>
      <c r="G120" s="39">
        <f>Mar!Z15</f>
        <v>0</v>
      </c>
      <c r="I120" s="54"/>
      <c r="J120" s="54"/>
      <c r="K120" s="55"/>
      <c r="L120" s="55"/>
      <c r="M120" s="55"/>
      <c r="N120" s="56"/>
      <c r="P120" s="49">
        <f t="shared" si="2"/>
        <v>0</v>
      </c>
      <c r="Q120" s="44"/>
      <c r="R120" s="41">
        <f>Mar!Q15</f>
        <v>0</v>
      </c>
      <c r="S120" s="50">
        <f t="shared" si="3"/>
        <v>0</v>
      </c>
      <c r="T120" s="46"/>
    </row>
    <row r="121" spans="2:20">
      <c r="B121" s="42">
        <f>Mar!B16</f>
        <v>0</v>
      </c>
      <c r="C121" s="42">
        <f>Mar!D16</f>
        <v>0</v>
      </c>
      <c r="D121" s="38">
        <f>Mar!T16</f>
        <v>0</v>
      </c>
      <c r="E121" s="39">
        <f>Mar!V16</f>
        <v>0</v>
      </c>
      <c r="F121" s="39">
        <f>Mar!X16</f>
        <v>0</v>
      </c>
      <c r="G121" s="39">
        <f>Mar!Z16</f>
        <v>0</v>
      </c>
      <c r="I121" s="54"/>
      <c r="J121" s="54"/>
      <c r="K121" s="55"/>
      <c r="L121" s="55"/>
      <c r="M121" s="55"/>
      <c r="N121" s="56"/>
      <c r="P121" s="49">
        <f t="shared" si="2"/>
        <v>0</v>
      </c>
      <c r="Q121" s="44"/>
      <c r="R121" s="41">
        <f>Mar!Q16</f>
        <v>0</v>
      </c>
      <c r="S121" s="50">
        <f t="shared" si="3"/>
        <v>0</v>
      </c>
      <c r="T121" s="46"/>
    </row>
    <row r="122" spans="2:20">
      <c r="B122" s="42">
        <f>Mar!B17</f>
        <v>0</v>
      </c>
      <c r="C122" s="42">
        <f>Mar!D17</f>
        <v>0</v>
      </c>
      <c r="D122" s="38">
        <f>Mar!T17</f>
        <v>0</v>
      </c>
      <c r="E122" s="39">
        <f>Mar!V17</f>
        <v>0</v>
      </c>
      <c r="F122" s="39">
        <f>Mar!X17</f>
        <v>0</v>
      </c>
      <c r="G122" s="39">
        <f>Mar!Z17</f>
        <v>0</v>
      </c>
      <c r="I122" s="54"/>
      <c r="J122" s="54"/>
      <c r="K122" s="55"/>
      <c r="L122" s="55"/>
      <c r="M122" s="55"/>
      <c r="N122" s="56"/>
      <c r="P122" s="49">
        <f t="shared" si="2"/>
        <v>0</v>
      </c>
      <c r="Q122" s="44"/>
      <c r="R122" s="41">
        <f>Mar!Q17</f>
        <v>0</v>
      </c>
      <c r="S122" s="50">
        <f t="shared" si="3"/>
        <v>0</v>
      </c>
      <c r="T122" s="46"/>
    </row>
    <row r="123" spans="2:20">
      <c r="B123" s="42">
        <f>Mar!B18</f>
        <v>0</v>
      </c>
      <c r="C123" s="42">
        <f>Mar!D18</f>
        <v>0</v>
      </c>
      <c r="D123" s="38">
        <f>Mar!T18</f>
        <v>0</v>
      </c>
      <c r="E123" s="39">
        <f>Mar!V18</f>
        <v>0</v>
      </c>
      <c r="F123" s="39">
        <f>Mar!X18</f>
        <v>0</v>
      </c>
      <c r="G123" s="39">
        <f>Mar!Z18</f>
        <v>0</v>
      </c>
      <c r="I123" s="54"/>
      <c r="J123" s="54"/>
      <c r="K123" s="55"/>
      <c r="L123" s="55"/>
      <c r="M123" s="55"/>
      <c r="N123" s="56"/>
      <c r="P123" s="49">
        <f t="shared" si="2"/>
        <v>0</v>
      </c>
      <c r="Q123" s="44"/>
      <c r="R123" s="41">
        <f>Mar!Q18</f>
        <v>0</v>
      </c>
      <c r="S123" s="50">
        <f t="shared" si="3"/>
        <v>0</v>
      </c>
      <c r="T123" s="46"/>
    </row>
    <row r="124" spans="2:20">
      <c r="B124" s="42">
        <f>Mar!B19</f>
        <v>0</v>
      </c>
      <c r="C124" s="42">
        <f>Mar!D19</f>
        <v>0</v>
      </c>
      <c r="D124" s="38">
        <f>Mar!T19</f>
        <v>0</v>
      </c>
      <c r="E124" s="39">
        <f>Mar!V19</f>
        <v>0</v>
      </c>
      <c r="F124" s="39">
        <f>Mar!X19</f>
        <v>0</v>
      </c>
      <c r="G124" s="39">
        <f>Mar!Z19</f>
        <v>0</v>
      </c>
      <c r="I124" s="54"/>
      <c r="J124" s="54"/>
      <c r="K124" s="55"/>
      <c r="L124" s="55"/>
      <c r="M124" s="55"/>
      <c r="N124" s="56"/>
      <c r="P124" s="49">
        <f t="shared" si="2"/>
        <v>0</v>
      </c>
      <c r="Q124" s="44"/>
      <c r="R124" s="41">
        <f>Mar!Q19</f>
        <v>0</v>
      </c>
      <c r="S124" s="50">
        <f t="shared" si="3"/>
        <v>0</v>
      </c>
      <c r="T124" s="46"/>
    </row>
    <row r="125" spans="2:20">
      <c r="B125" s="42">
        <f>Mar!B20</f>
        <v>0</v>
      </c>
      <c r="C125" s="42">
        <f>Mar!D20</f>
        <v>0</v>
      </c>
      <c r="D125" s="38">
        <f>Mar!T20</f>
        <v>0</v>
      </c>
      <c r="E125" s="39">
        <f>Mar!V20</f>
        <v>0</v>
      </c>
      <c r="F125" s="39">
        <f>Mar!X20</f>
        <v>0</v>
      </c>
      <c r="G125" s="39">
        <f>Mar!Z20</f>
        <v>0</v>
      </c>
      <c r="I125" s="54"/>
      <c r="J125" s="54"/>
      <c r="K125" s="55"/>
      <c r="L125" s="55"/>
      <c r="M125" s="55"/>
      <c r="N125" s="56"/>
      <c r="P125" s="49">
        <f t="shared" si="2"/>
        <v>0</v>
      </c>
      <c r="Q125" s="44"/>
      <c r="R125" s="41">
        <f>Mar!Q20</f>
        <v>0</v>
      </c>
      <c r="S125" s="50">
        <f t="shared" si="3"/>
        <v>0</v>
      </c>
      <c r="T125" s="46"/>
    </row>
    <row r="126" spans="2:20">
      <c r="B126" s="42">
        <f>Mar!B21</f>
        <v>0</v>
      </c>
      <c r="C126" s="42">
        <f>Mar!D21</f>
        <v>0</v>
      </c>
      <c r="D126" s="38">
        <f>Mar!T21</f>
        <v>0</v>
      </c>
      <c r="E126" s="39">
        <f>Mar!V21</f>
        <v>0</v>
      </c>
      <c r="F126" s="39">
        <f>Mar!X21</f>
        <v>0</v>
      </c>
      <c r="G126" s="39">
        <f>Mar!Z21</f>
        <v>0</v>
      </c>
      <c r="I126" s="54"/>
      <c r="J126" s="54"/>
      <c r="K126" s="55"/>
      <c r="L126" s="55"/>
      <c r="M126" s="55"/>
      <c r="N126" s="56"/>
      <c r="P126" s="49">
        <f t="shared" si="2"/>
        <v>0</v>
      </c>
      <c r="Q126" s="44"/>
      <c r="R126" s="41">
        <f>Mar!Q21</f>
        <v>0</v>
      </c>
      <c r="S126" s="50">
        <f t="shared" si="3"/>
        <v>0</v>
      </c>
      <c r="T126" s="46"/>
    </row>
    <row r="127" spans="2:20">
      <c r="B127" s="42">
        <f>Mar!B22</f>
        <v>0</v>
      </c>
      <c r="C127" s="42">
        <f>Mar!D22</f>
        <v>0</v>
      </c>
      <c r="D127" s="38">
        <f>Mar!T22</f>
        <v>0</v>
      </c>
      <c r="E127" s="39">
        <f>Mar!V22</f>
        <v>0</v>
      </c>
      <c r="F127" s="39">
        <f>Mar!X22</f>
        <v>0</v>
      </c>
      <c r="G127" s="39">
        <f>Mar!Z22</f>
        <v>0</v>
      </c>
      <c r="I127" s="54"/>
      <c r="J127" s="54"/>
      <c r="K127" s="55"/>
      <c r="L127" s="55"/>
      <c r="M127" s="55"/>
      <c r="N127" s="56"/>
      <c r="P127" s="49">
        <f t="shared" si="2"/>
        <v>0</v>
      </c>
      <c r="Q127" s="44"/>
      <c r="R127" s="41">
        <f>Mar!Q22</f>
        <v>0</v>
      </c>
      <c r="S127" s="50">
        <f t="shared" si="3"/>
        <v>0</v>
      </c>
      <c r="T127" s="46"/>
    </row>
    <row r="128" spans="2:20">
      <c r="B128" s="42">
        <f>Mar!B23</f>
        <v>0</v>
      </c>
      <c r="C128" s="42">
        <f>Mar!D23</f>
        <v>0</v>
      </c>
      <c r="D128" s="38">
        <f>Mar!T23</f>
        <v>0</v>
      </c>
      <c r="E128" s="39">
        <f>Mar!V23</f>
        <v>0</v>
      </c>
      <c r="F128" s="39">
        <f>Mar!X23</f>
        <v>0</v>
      </c>
      <c r="G128" s="39">
        <f>Mar!Z23</f>
        <v>0</v>
      </c>
      <c r="I128" s="54"/>
      <c r="J128" s="54"/>
      <c r="K128" s="55"/>
      <c r="L128" s="55"/>
      <c r="M128" s="55"/>
      <c r="N128" s="56"/>
      <c r="P128" s="49">
        <f t="shared" si="2"/>
        <v>0</v>
      </c>
      <c r="Q128" s="44"/>
      <c r="R128" s="41">
        <f>Mar!Q23</f>
        <v>0</v>
      </c>
      <c r="S128" s="50">
        <f t="shared" si="3"/>
        <v>0</v>
      </c>
      <c r="T128" s="46"/>
    </row>
    <row r="129" spans="2:20">
      <c r="B129" s="42">
        <f>Mar!B24</f>
        <v>0</v>
      </c>
      <c r="C129" s="42">
        <f>Mar!D24</f>
        <v>0</v>
      </c>
      <c r="D129" s="38">
        <f>Mar!T24</f>
        <v>0</v>
      </c>
      <c r="E129" s="39">
        <f>Mar!V24</f>
        <v>0</v>
      </c>
      <c r="F129" s="39">
        <f>Mar!X24</f>
        <v>0</v>
      </c>
      <c r="G129" s="39">
        <f>Mar!Z24</f>
        <v>0</v>
      </c>
      <c r="I129" s="54"/>
      <c r="J129" s="54"/>
      <c r="K129" s="55"/>
      <c r="L129" s="55"/>
      <c r="M129" s="55"/>
      <c r="N129" s="56"/>
      <c r="P129" s="49">
        <f t="shared" si="2"/>
        <v>0</v>
      </c>
      <c r="Q129" s="44"/>
      <c r="R129" s="41">
        <f>Mar!Q24</f>
        <v>0</v>
      </c>
      <c r="S129" s="50">
        <f t="shared" si="3"/>
        <v>0</v>
      </c>
      <c r="T129" s="46"/>
    </row>
    <row r="130" spans="2:20">
      <c r="B130" s="42">
        <f>Mar!B25</f>
        <v>0</v>
      </c>
      <c r="C130" s="42">
        <f>Mar!D25</f>
        <v>0</v>
      </c>
      <c r="D130" s="38">
        <f>Mar!T25</f>
        <v>0</v>
      </c>
      <c r="E130" s="39">
        <f>Mar!V25</f>
        <v>0</v>
      </c>
      <c r="F130" s="39">
        <f>Mar!X25</f>
        <v>0</v>
      </c>
      <c r="G130" s="39">
        <f>Mar!Z25</f>
        <v>0</v>
      </c>
      <c r="I130" s="54"/>
      <c r="J130" s="54"/>
      <c r="K130" s="55"/>
      <c r="L130" s="55"/>
      <c r="M130" s="55"/>
      <c r="N130" s="56"/>
      <c r="P130" s="49">
        <f t="shared" si="2"/>
        <v>0</v>
      </c>
      <c r="Q130" s="44"/>
      <c r="R130" s="41">
        <f>Mar!Q25</f>
        <v>0</v>
      </c>
      <c r="S130" s="50">
        <f t="shared" si="3"/>
        <v>0</v>
      </c>
      <c r="T130" s="46"/>
    </row>
    <row r="131" spans="2:20">
      <c r="B131" s="42">
        <f>Mar!B26</f>
        <v>0</v>
      </c>
      <c r="C131" s="42">
        <f>Mar!D26</f>
        <v>0</v>
      </c>
      <c r="D131" s="38">
        <f>Mar!T26</f>
        <v>0</v>
      </c>
      <c r="E131" s="39">
        <f>Mar!V26</f>
        <v>0</v>
      </c>
      <c r="F131" s="39">
        <f>Mar!X26</f>
        <v>0</v>
      </c>
      <c r="G131" s="39">
        <f>Mar!Z26</f>
        <v>0</v>
      </c>
      <c r="I131" s="54"/>
      <c r="J131" s="54"/>
      <c r="K131" s="55"/>
      <c r="L131" s="55"/>
      <c r="M131" s="55"/>
      <c r="N131" s="56"/>
      <c r="P131" s="49">
        <f t="shared" si="2"/>
        <v>0</v>
      </c>
      <c r="Q131" s="44"/>
      <c r="R131" s="41">
        <f>Mar!Q26</f>
        <v>0</v>
      </c>
      <c r="S131" s="50">
        <f t="shared" si="3"/>
        <v>0</v>
      </c>
      <c r="T131" s="46"/>
    </row>
    <row r="132" spans="2:20">
      <c r="B132" s="42">
        <f>Mar!B27</f>
        <v>0</v>
      </c>
      <c r="C132" s="42">
        <f>Mar!D27</f>
        <v>0</v>
      </c>
      <c r="D132" s="38">
        <f>Mar!T27</f>
        <v>0</v>
      </c>
      <c r="E132" s="39">
        <f>Mar!V27</f>
        <v>0</v>
      </c>
      <c r="F132" s="39">
        <f>Mar!X27</f>
        <v>0</v>
      </c>
      <c r="G132" s="39">
        <f>Mar!Z27</f>
        <v>0</v>
      </c>
      <c r="I132" s="54"/>
      <c r="J132" s="54"/>
      <c r="K132" s="55"/>
      <c r="L132" s="55"/>
      <c r="M132" s="55"/>
      <c r="N132" s="56"/>
      <c r="P132" s="49">
        <f t="shared" si="2"/>
        <v>0</v>
      </c>
      <c r="Q132" s="44"/>
      <c r="R132" s="41">
        <f>Mar!Q27</f>
        <v>0</v>
      </c>
      <c r="S132" s="50">
        <f t="shared" si="3"/>
        <v>0</v>
      </c>
      <c r="T132" s="46"/>
    </row>
    <row r="133" spans="2:20">
      <c r="B133" s="42">
        <f>Mar!B28</f>
        <v>0</v>
      </c>
      <c r="C133" s="42">
        <f>Mar!D28</f>
        <v>0</v>
      </c>
      <c r="D133" s="38">
        <f>Mar!T28</f>
        <v>0</v>
      </c>
      <c r="E133" s="39">
        <f>Mar!V28</f>
        <v>0</v>
      </c>
      <c r="F133" s="39">
        <f>Mar!X28</f>
        <v>0</v>
      </c>
      <c r="G133" s="39">
        <f>Mar!Z28</f>
        <v>0</v>
      </c>
      <c r="I133" s="54"/>
      <c r="J133" s="54"/>
      <c r="K133" s="55"/>
      <c r="L133" s="55"/>
      <c r="M133" s="55"/>
      <c r="N133" s="56"/>
      <c r="P133" s="49">
        <f t="shared" si="2"/>
        <v>0</v>
      </c>
      <c r="Q133" s="44"/>
      <c r="R133" s="41">
        <f>Mar!Q28</f>
        <v>0</v>
      </c>
      <c r="S133" s="50">
        <f t="shared" si="3"/>
        <v>0</v>
      </c>
      <c r="T133" s="46"/>
    </row>
    <row r="134" spans="2:20">
      <c r="B134" s="42">
        <f>Mar!B29</f>
        <v>0</v>
      </c>
      <c r="C134" s="42">
        <f>Mar!D29</f>
        <v>0</v>
      </c>
      <c r="D134" s="38">
        <f>Mar!T29</f>
        <v>0</v>
      </c>
      <c r="E134" s="39">
        <f>Mar!V29</f>
        <v>0</v>
      </c>
      <c r="F134" s="39">
        <f>Mar!X29</f>
        <v>0</v>
      </c>
      <c r="G134" s="39">
        <f>Mar!Z29</f>
        <v>0</v>
      </c>
      <c r="I134" s="54"/>
      <c r="J134" s="54"/>
      <c r="K134" s="55"/>
      <c r="L134" s="55"/>
      <c r="M134" s="55"/>
      <c r="N134" s="56"/>
      <c r="P134" s="49">
        <f t="shared" si="2"/>
        <v>0</v>
      </c>
      <c r="Q134" s="44"/>
      <c r="R134" s="41">
        <f>Mar!Q29</f>
        <v>0</v>
      </c>
      <c r="S134" s="50">
        <f t="shared" si="3"/>
        <v>0</v>
      </c>
      <c r="T134" s="46"/>
    </row>
    <row r="135" spans="2:20">
      <c r="B135" s="42">
        <f>Mar!B30</f>
        <v>0</v>
      </c>
      <c r="C135" s="42">
        <f>Mar!D30</f>
        <v>0</v>
      </c>
      <c r="D135" s="38">
        <f>Mar!T30</f>
        <v>0</v>
      </c>
      <c r="E135" s="39">
        <f>Mar!V30</f>
        <v>0</v>
      </c>
      <c r="F135" s="39">
        <f>Mar!X30</f>
        <v>0</v>
      </c>
      <c r="G135" s="39">
        <f>Mar!Z30</f>
        <v>0</v>
      </c>
      <c r="I135" s="54"/>
      <c r="J135" s="54"/>
      <c r="K135" s="55"/>
      <c r="L135" s="55"/>
      <c r="M135" s="55"/>
      <c r="N135" s="56"/>
      <c r="P135" s="49">
        <f t="shared" si="2"/>
        <v>0</v>
      </c>
      <c r="Q135" s="44"/>
      <c r="R135" s="41">
        <f>Mar!Q30</f>
        <v>0</v>
      </c>
      <c r="S135" s="50">
        <f t="shared" si="3"/>
        <v>0</v>
      </c>
      <c r="T135" s="46"/>
    </row>
    <row r="136" spans="2:20">
      <c r="B136" s="42">
        <f>Mar!B31</f>
        <v>0</v>
      </c>
      <c r="C136" s="42">
        <f>Mar!D31</f>
        <v>0</v>
      </c>
      <c r="D136" s="38">
        <f>Mar!T31</f>
        <v>0</v>
      </c>
      <c r="E136" s="39">
        <f>Mar!V31</f>
        <v>0</v>
      </c>
      <c r="F136" s="39">
        <f>Mar!X31</f>
        <v>0</v>
      </c>
      <c r="G136" s="39">
        <f>Mar!Z31</f>
        <v>0</v>
      </c>
      <c r="I136" s="54"/>
      <c r="J136" s="54"/>
      <c r="K136" s="55"/>
      <c r="L136" s="55"/>
      <c r="M136" s="55"/>
      <c r="N136" s="56"/>
      <c r="P136" s="49">
        <f t="shared" si="2"/>
        <v>0</v>
      </c>
      <c r="Q136" s="44"/>
      <c r="R136" s="41">
        <f>Mar!Q31</f>
        <v>0</v>
      </c>
      <c r="S136" s="50">
        <f t="shared" si="3"/>
        <v>0</v>
      </c>
      <c r="T136" s="46"/>
    </row>
    <row r="137" spans="2:20">
      <c r="B137" s="42">
        <f>Mar!B32</f>
        <v>0</v>
      </c>
      <c r="C137" s="42">
        <f>Mar!D32</f>
        <v>0</v>
      </c>
      <c r="D137" s="38">
        <f>Mar!T32</f>
        <v>0</v>
      </c>
      <c r="E137" s="39">
        <f>Mar!V32</f>
        <v>0</v>
      </c>
      <c r="F137" s="39">
        <f>Mar!X32</f>
        <v>0</v>
      </c>
      <c r="G137" s="39">
        <f>Mar!Z32</f>
        <v>0</v>
      </c>
      <c r="I137" s="54"/>
      <c r="J137" s="54"/>
      <c r="K137" s="55"/>
      <c r="L137" s="55"/>
      <c r="M137" s="55"/>
      <c r="N137" s="56"/>
      <c r="P137" s="49">
        <f t="shared" si="2"/>
        <v>0</v>
      </c>
      <c r="Q137" s="44"/>
      <c r="R137" s="41">
        <f>Mar!Q32</f>
        <v>0</v>
      </c>
      <c r="S137" s="50">
        <f t="shared" si="3"/>
        <v>0</v>
      </c>
      <c r="T137" s="46"/>
    </row>
    <row r="138" spans="2:20">
      <c r="B138" s="42">
        <f>Mar!B33</f>
        <v>0</v>
      </c>
      <c r="C138" s="42">
        <f>Mar!D33</f>
        <v>0</v>
      </c>
      <c r="D138" s="38">
        <f>Mar!T33</f>
        <v>0</v>
      </c>
      <c r="E138" s="39">
        <f>Mar!V33</f>
        <v>0</v>
      </c>
      <c r="F138" s="39">
        <f>Mar!X33</f>
        <v>0</v>
      </c>
      <c r="G138" s="39">
        <f>Mar!Z33</f>
        <v>0</v>
      </c>
      <c r="I138" s="54"/>
      <c r="J138" s="54"/>
      <c r="K138" s="55"/>
      <c r="L138" s="55"/>
      <c r="M138" s="55"/>
      <c r="N138" s="56"/>
      <c r="P138" s="49">
        <f t="shared" si="2"/>
        <v>0</v>
      </c>
      <c r="Q138" s="44"/>
      <c r="R138" s="41">
        <f>Mar!Q33</f>
        <v>0</v>
      </c>
      <c r="S138" s="50">
        <f t="shared" si="3"/>
        <v>0</v>
      </c>
      <c r="T138" s="46"/>
    </row>
    <row r="139" spans="2:20">
      <c r="B139" s="42">
        <f>Mar!B34</f>
        <v>0</v>
      </c>
      <c r="C139" s="42">
        <f>Mar!D34</f>
        <v>0</v>
      </c>
      <c r="D139" s="38">
        <f>Mar!T34</f>
        <v>0</v>
      </c>
      <c r="E139" s="39">
        <f>Mar!V34</f>
        <v>0</v>
      </c>
      <c r="F139" s="39">
        <f>Mar!X34</f>
        <v>0</v>
      </c>
      <c r="G139" s="39">
        <f>Mar!Z34</f>
        <v>0</v>
      </c>
      <c r="I139" s="54"/>
      <c r="J139" s="54"/>
      <c r="K139" s="55"/>
      <c r="L139" s="55"/>
      <c r="M139" s="55"/>
      <c r="N139" s="56"/>
      <c r="P139" s="49">
        <f t="shared" si="2"/>
        <v>0</v>
      </c>
      <c r="Q139" s="44"/>
      <c r="R139" s="41">
        <f>Mar!Q34</f>
        <v>0</v>
      </c>
      <c r="S139" s="50">
        <f t="shared" si="3"/>
        <v>0</v>
      </c>
      <c r="T139" s="46"/>
    </row>
    <row r="140" spans="2:20">
      <c r="B140" s="42">
        <f>Mar!B35</f>
        <v>0</v>
      </c>
      <c r="C140" s="42">
        <f>Mar!D35</f>
        <v>0</v>
      </c>
      <c r="D140" s="38">
        <f>Mar!T35</f>
        <v>0</v>
      </c>
      <c r="E140" s="39">
        <f>Mar!V35</f>
        <v>0</v>
      </c>
      <c r="F140" s="39">
        <f>Mar!X35</f>
        <v>0</v>
      </c>
      <c r="G140" s="39">
        <f>Mar!Z35</f>
        <v>0</v>
      </c>
      <c r="I140" s="54"/>
      <c r="J140" s="54"/>
      <c r="K140" s="55"/>
      <c r="L140" s="55"/>
      <c r="M140" s="55"/>
      <c r="N140" s="56"/>
      <c r="P140" s="49">
        <f t="shared" si="2"/>
        <v>0</v>
      </c>
      <c r="Q140" s="44"/>
      <c r="R140" s="41">
        <f>Mar!Q35</f>
        <v>0</v>
      </c>
      <c r="S140" s="50">
        <f t="shared" si="3"/>
        <v>0</v>
      </c>
      <c r="T140" s="46"/>
    </row>
    <row r="141" spans="2:20">
      <c r="B141" s="42">
        <f>Mar!B36</f>
        <v>0</v>
      </c>
      <c r="C141" s="42">
        <f>Mar!D36</f>
        <v>0</v>
      </c>
      <c r="D141" s="38">
        <f>Mar!T36</f>
        <v>0</v>
      </c>
      <c r="E141" s="39">
        <f>Mar!V36</f>
        <v>0</v>
      </c>
      <c r="F141" s="39">
        <f>Mar!X36</f>
        <v>0</v>
      </c>
      <c r="G141" s="39">
        <f>Mar!Z36</f>
        <v>0</v>
      </c>
      <c r="I141" s="54"/>
      <c r="J141" s="54"/>
      <c r="K141" s="55"/>
      <c r="L141" s="55"/>
      <c r="M141" s="55"/>
      <c r="N141" s="56"/>
      <c r="P141" s="49">
        <f t="shared" si="2"/>
        <v>0</v>
      </c>
      <c r="Q141" s="44"/>
      <c r="R141" s="41">
        <f>Mar!Q36</f>
        <v>0</v>
      </c>
      <c r="S141" s="50">
        <f t="shared" si="3"/>
        <v>0</v>
      </c>
      <c r="T141" s="46"/>
    </row>
    <row r="142" spans="2:20">
      <c r="B142" s="42">
        <f>Mar!B37</f>
        <v>0</v>
      </c>
      <c r="C142" s="42">
        <f>Mar!D37</f>
        <v>0</v>
      </c>
      <c r="D142" s="38">
        <f>Mar!T37</f>
        <v>0</v>
      </c>
      <c r="E142" s="39">
        <f>Mar!V37</f>
        <v>0</v>
      </c>
      <c r="F142" s="39">
        <f>Mar!X37</f>
        <v>0</v>
      </c>
      <c r="G142" s="39">
        <f>Mar!Z37</f>
        <v>0</v>
      </c>
      <c r="I142" s="54"/>
      <c r="J142" s="54"/>
      <c r="K142" s="55"/>
      <c r="L142" s="55"/>
      <c r="M142" s="55"/>
      <c r="N142" s="56"/>
      <c r="P142" s="49">
        <f t="shared" si="2"/>
        <v>0</v>
      </c>
      <c r="Q142" s="44"/>
      <c r="R142" s="41">
        <f>Mar!Q37</f>
        <v>0</v>
      </c>
      <c r="S142" s="50">
        <f t="shared" si="3"/>
        <v>0</v>
      </c>
      <c r="T142" s="46"/>
    </row>
    <row r="143" spans="2:20">
      <c r="B143" s="42">
        <f>Mar!B38</f>
        <v>0</v>
      </c>
      <c r="C143" s="42">
        <f>Mar!D38</f>
        <v>0</v>
      </c>
      <c r="D143" s="38">
        <f>Mar!T38</f>
        <v>0</v>
      </c>
      <c r="E143" s="39">
        <f>Mar!V38</f>
        <v>0</v>
      </c>
      <c r="F143" s="39">
        <f>Mar!X38</f>
        <v>0</v>
      </c>
      <c r="G143" s="39">
        <f>Mar!Z38</f>
        <v>0</v>
      </c>
      <c r="I143" s="54"/>
      <c r="J143" s="54"/>
      <c r="K143" s="55"/>
      <c r="L143" s="55"/>
      <c r="M143" s="55"/>
      <c r="N143" s="56"/>
      <c r="P143" s="49">
        <f t="shared" si="2"/>
        <v>0</v>
      </c>
      <c r="Q143" s="44"/>
      <c r="R143" s="41">
        <f>Mar!Q38</f>
        <v>0</v>
      </c>
      <c r="S143" s="50">
        <f t="shared" si="3"/>
        <v>0</v>
      </c>
      <c r="T143" s="46"/>
    </row>
    <row r="144" spans="2:20">
      <c r="B144" s="42">
        <f>Mar!B39</f>
        <v>0</v>
      </c>
      <c r="C144" s="42">
        <f>Mar!D39</f>
        <v>0</v>
      </c>
      <c r="D144" s="38">
        <f>Mar!T39</f>
        <v>0</v>
      </c>
      <c r="E144" s="39">
        <f>Mar!V39</f>
        <v>0</v>
      </c>
      <c r="F144" s="39">
        <f>Mar!X39</f>
        <v>0</v>
      </c>
      <c r="G144" s="39">
        <f>Mar!Z39</f>
        <v>0</v>
      </c>
      <c r="I144" s="54"/>
      <c r="J144" s="54"/>
      <c r="K144" s="55"/>
      <c r="L144" s="55"/>
      <c r="M144" s="55"/>
      <c r="N144" s="56"/>
      <c r="P144" s="49">
        <f t="shared" si="2"/>
        <v>0</v>
      </c>
      <c r="Q144" s="44"/>
      <c r="R144" s="41">
        <f>Mar!Q39</f>
        <v>0</v>
      </c>
      <c r="S144" s="50">
        <f t="shared" si="3"/>
        <v>0</v>
      </c>
      <c r="T144" s="46"/>
    </row>
    <row r="145" spans="2:20">
      <c r="B145" s="42">
        <f>Mar!B40</f>
        <v>0</v>
      </c>
      <c r="C145" s="42">
        <f>Mar!D40</f>
        <v>0</v>
      </c>
      <c r="D145" s="38">
        <f>Mar!T40</f>
        <v>0</v>
      </c>
      <c r="E145" s="39">
        <f>Mar!V40</f>
        <v>0</v>
      </c>
      <c r="F145" s="39">
        <f>Mar!X40</f>
        <v>0</v>
      </c>
      <c r="G145" s="39">
        <f>Mar!Z40</f>
        <v>0</v>
      </c>
      <c r="I145" s="54"/>
      <c r="J145" s="54"/>
      <c r="K145" s="55"/>
      <c r="L145" s="55"/>
      <c r="M145" s="55"/>
      <c r="N145" s="56"/>
      <c r="P145" s="49">
        <f t="shared" si="2"/>
        <v>0</v>
      </c>
      <c r="Q145" s="44"/>
      <c r="R145" s="41">
        <f>Mar!Q40</f>
        <v>0</v>
      </c>
      <c r="S145" s="50">
        <f t="shared" si="3"/>
        <v>0</v>
      </c>
      <c r="T145" s="46"/>
    </row>
    <row r="146" spans="2:20">
      <c r="B146" s="42">
        <f>Mar!B41</f>
        <v>0</v>
      </c>
      <c r="C146" s="42">
        <f>Mar!D41</f>
        <v>0</v>
      </c>
      <c r="D146" s="38">
        <f>Mar!T41</f>
        <v>0</v>
      </c>
      <c r="E146" s="39">
        <f>Mar!V41</f>
        <v>0</v>
      </c>
      <c r="F146" s="39">
        <f>Mar!X41</f>
        <v>0</v>
      </c>
      <c r="G146" s="39">
        <f>Mar!Z41</f>
        <v>0</v>
      </c>
      <c r="I146" s="54"/>
      <c r="J146" s="54"/>
      <c r="K146" s="55"/>
      <c r="L146" s="55"/>
      <c r="M146" s="55"/>
      <c r="N146" s="56"/>
      <c r="P146" s="49">
        <f t="shared" si="2"/>
        <v>0</v>
      </c>
      <c r="Q146" s="44"/>
      <c r="R146" s="41">
        <f>Mar!Q41</f>
        <v>0</v>
      </c>
      <c r="S146" s="50">
        <f t="shared" si="3"/>
        <v>0</v>
      </c>
      <c r="T146" s="46"/>
    </row>
    <row r="147" spans="2:20">
      <c r="B147" s="42">
        <f>Mar!B42</f>
        <v>0</v>
      </c>
      <c r="C147" s="42">
        <f>Mar!D42</f>
        <v>0</v>
      </c>
      <c r="D147" s="38">
        <f>Mar!T42</f>
        <v>0</v>
      </c>
      <c r="E147" s="39">
        <f>Mar!V42</f>
        <v>0</v>
      </c>
      <c r="F147" s="39">
        <f>Mar!X42</f>
        <v>0</v>
      </c>
      <c r="G147" s="39">
        <f>Mar!Z42</f>
        <v>0</v>
      </c>
      <c r="I147" s="54"/>
      <c r="J147" s="54"/>
      <c r="K147" s="55"/>
      <c r="L147" s="55"/>
      <c r="M147" s="55"/>
      <c r="N147" s="56"/>
      <c r="P147" s="49">
        <f t="shared" si="2"/>
        <v>0</v>
      </c>
      <c r="Q147" s="44"/>
      <c r="R147" s="41">
        <f>Mar!Q42</f>
        <v>0</v>
      </c>
      <c r="S147" s="50">
        <f t="shared" si="3"/>
        <v>0</v>
      </c>
      <c r="T147" s="46"/>
    </row>
    <row r="148" spans="2:20">
      <c r="B148" s="42">
        <f>Mar!B43</f>
        <v>0</v>
      </c>
      <c r="C148" s="42">
        <f>Mar!D43</f>
        <v>0</v>
      </c>
      <c r="D148" s="38">
        <f>Mar!T43</f>
        <v>0</v>
      </c>
      <c r="E148" s="39">
        <f>Mar!V43</f>
        <v>0</v>
      </c>
      <c r="F148" s="39">
        <f>Mar!X43</f>
        <v>0</v>
      </c>
      <c r="G148" s="39">
        <f>Mar!Z43</f>
        <v>0</v>
      </c>
      <c r="I148" s="54"/>
      <c r="J148" s="54"/>
      <c r="K148" s="55"/>
      <c r="L148" s="55"/>
      <c r="M148" s="55"/>
      <c r="N148" s="56"/>
      <c r="P148" s="49">
        <f t="shared" si="2"/>
        <v>0</v>
      </c>
      <c r="Q148" s="44"/>
      <c r="R148" s="41">
        <f>Mar!Q43</f>
        <v>0</v>
      </c>
      <c r="S148" s="50">
        <f t="shared" si="3"/>
        <v>0</v>
      </c>
      <c r="T148" s="46"/>
    </row>
    <row r="149" spans="2:20">
      <c r="B149" s="42">
        <f>Mar!B44</f>
        <v>0</v>
      </c>
      <c r="C149" s="42">
        <f>Mar!D44</f>
        <v>0</v>
      </c>
      <c r="D149" s="38">
        <f>Mar!T44</f>
        <v>0</v>
      </c>
      <c r="E149" s="39">
        <f>Mar!V44</f>
        <v>0</v>
      </c>
      <c r="F149" s="39">
        <f>Mar!X44</f>
        <v>0</v>
      </c>
      <c r="G149" s="39">
        <f>Mar!Z44</f>
        <v>0</v>
      </c>
      <c r="I149" s="54"/>
      <c r="J149" s="54"/>
      <c r="K149" s="55"/>
      <c r="L149" s="55"/>
      <c r="M149" s="55"/>
      <c r="N149" s="56"/>
      <c r="P149" s="49">
        <f t="shared" si="2"/>
        <v>0</v>
      </c>
      <c r="Q149" s="44"/>
      <c r="R149" s="41">
        <f>Mar!Q44</f>
        <v>0</v>
      </c>
      <c r="S149" s="50">
        <f t="shared" si="3"/>
        <v>0</v>
      </c>
      <c r="T149" s="46"/>
    </row>
    <row r="150" spans="2:20">
      <c r="B150" s="42">
        <f>Mar!B45</f>
        <v>0</v>
      </c>
      <c r="C150" s="42">
        <f>Mar!D45</f>
        <v>0</v>
      </c>
      <c r="D150" s="38">
        <f>Mar!T45</f>
        <v>0</v>
      </c>
      <c r="E150" s="39">
        <f>Mar!V45</f>
        <v>0</v>
      </c>
      <c r="F150" s="39">
        <f>Mar!X45</f>
        <v>0</v>
      </c>
      <c r="G150" s="39">
        <f>Mar!Z45</f>
        <v>0</v>
      </c>
      <c r="I150" s="54"/>
      <c r="J150" s="54"/>
      <c r="K150" s="55"/>
      <c r="L150" s="55"/>
      <c r="M150" s="55"/>
      <c r="N150" s="56"/>
      <c r="P150" s="49">
        <f t="shared" si="2"/>
        <v>0</v>
      </c>
      <c r="Q150" s="44"/>
      <c r="R150" s="41">
        <f>Mar!Q45</f>
        <v>0</v>
      </c>
      <c r="S150" s="50">
        <f t="shared" si="3"/>
        <v>0</v>
      </c>
      <c r="T150" s="46"/>
    </row>
    <row r="151" spans="2:20">
      <c r="B151" s="42">
        <f>Mar!B46</f>
        <v>0</v>
      </c>
      <c r="C151" s="42">
        <f>Mar!D46</f>
        <v>0</v>
      </c>
      <c r="D151" s="38">
        <f>Mar!T46</f>
        <v>0</v>
      </c>
      <c r="E151" s="39">
        <f>Mar!V46</f>
        <v>0</v>
      </c>
      <c r="F151" s="39">
        <f>Mar!X46</f>
        <v>0</v>
      </c>
      <c r="G151" s="39">
        <f>Mar!Z46</f>
        <v>0</v>
      </c>
      <c r="I151" s="54"/>
      <c r="J151" s="54"/>
      <c r="K151" s="55"/>
      <c r="L151" s="55"/>
      <c r="M151" s="55"/>
      <c r="N151" s="56"/>
      <c r="P151" s="49">
        <f t="shared" si="2"/>
        <v>0</v>
      </c>
      <c r="Q151" s="44"/>
      <c r="R151" s="41">
        <f>Mar!Q46</f>
        <v>0</v>
      </c>
      <c r="S151" s="50">
        <f t="shared" si="3"/>
        <v>0</v>
      </c>
      <c r="T151" s="46"/>
    </row>
    <row r="152" spans="2:20">
      <c r="B152" s="42">
        <f>Mar!B47</f>
        <v>0</v>
      </c>
      <c r="C152" s="42">
        <f>Mar!D47</f>
        <v>0</v>
      </c>
      <c r="D152" s="38">
        <f>Mar!T47</f>
        <v>0</v>
      </c>
      <c r="E152" s="39">
        <f>Mar!V47</f>
        <v>0</v>
      </c>
      <c r="F152" s="39">
        <f>Mar!X47</f>
        <v>0</v>
      </c>
      <c r="G152" s="39">
        <f>Mar!Z47</f>
        <v>0</v>
      </c>
      <c r="I152" s="54"/>
      <c r="J152" s="54"/>
      <c r="K152" s="55"/>
      <c r="L152" s="55"/>
      <c r="M152" s="55"/>
      <c r="N152" s="56"/>
      <c r="P152" s="49">
        <f t="shared" si="2"/>
        <v>0</v>
      </c>
      <c r="Q152" s="44"/>
      <c r="R152" s="41">
        <f>Mar!Q47</f>
        <v>0</v>
      </c>
      <c r="S152" s="50">
        <f t="shared" si="3"/>
        <v>0</v>
      </c>
      <c r="T152" s="46"/>
    </row>
    <row r="153" spans="2:20">
      <c r="B153" s="42">
        <f>Mar!B48</f>
        <v>0</v>
      </c>
      <c r="C153" s="42">
        <f>Mar!D48</f>
        <v>0</v>
      </c>
      <c r="D153" s="38">
        <f>Mar!T48</f>
        <v>0</v>
      </c>
      <c r="E153" s="39">
        <f>Mar!V48</f>
        <v>0</v>
      </c>
      <c r="F153" s="39">
        <f>Mar!X48</f>
        <v>0</v>
      </c>
      <c r="G153" s="39">
        <f>Mar!Z48</f>
        <v>0</v>
      </c>
      <c r="I153" s="54"/>
      <c r="J153" s="54"/>
      <c r="K153" s="55"/>
      <c r="L153" s="55"/>
      <c r="M153" s="55"/>
      <c r="N153" s="56"/>
      <c r="P153" s="49">
        <f t="shared" si="2"/>
        <v>0</v>
      </c>
      <c r="Q153" s="44"/>
      <c r="R153" s="41">
        <f>Mar!Q48</f>
        <v>0</v>
      </c>
      <c r="S153" s="50">
        <f t="shared" si="3"/>
        <v>0</v>
      </c>
      <c r="T153" s="46"/>
    </row>
    <row r="154" spans="2:20">
      <c r="B154" s="42">
        <f>Mar!B49</f>
        <v>0</v>
      </c>
      <c r="C154" s="42">
        <f>Mar!D49</f>
        <v>0</v>
      </c>
      <c r="D154" s="38">
        <f>Mar!T49</f>
        <v>0</v>
      </c>
      <c r="E154" s="39">
        <f>Mar!V49</f>
        <v>0</v>
      </c>
      <c r="F154" s="39">
        <f>Mar!X49</f>
        <v>0</v>
      </c>
      <c r="G154" s="39">
        <f>Mar!Z49</f>
        <v>0</v>
      </c>
      <c r="I154" s="54"/>
      <c r="J154" s="54"/>
      <c r="K154" s="55"/>
      <c r="L154" s="55"/>
      <c r="M154" s="55"/>
      <c r="N154" s="56"/>
      <c r="P154" s="49">
        <f t="shared" si="2"/>
        <v>0</v>
      </c>
      <c r="Q154" s="44"/>
      <c r="R154" s="41">
        <f>Mar!Q49</f>
        <v>0</v>
      </c>
      <c r="S154" s="50">
        <f t="shared" si="3"/>
        <v>0</v>
      </c>
      <c r="T154" s="46"/>
    </row>
    <row r="155" spans="2:20">
      <c r="B155" s="42">
        <f>Mar!B50</f>
        <v>0</v>
      </c>
      <c r="C155" s="42">
        <f>Mar!D50</f>
        <v>0</v>
      </c>
      <c r="D155" s="38">
        <f>Mar!T50</f>
        <v>0</v>
      </c>
      <c r="E155" s="39">
        <f>Mar!V50</f>
        <v>0</v>
      </c>
      <c r="F155" s="39">
        <f>Mar!X50</f>
        <v>0</v>
      </c>
      <c r="G155" s="39">
        <f>Mar!Z50</f>
        <v>0</v>
      </c>
      <c r="I155" s="54"/>
      <c r="J155" s="54"/>
      <c r="K155" s="55"/>
      <c r="L155" s="55"/>
      <c r="M155" s="55"/>
      <c r="N155" s="56"/>
      <c r="P155" s="49">
        <f t="shared" si="2"/>
        <v>0</v>
      </c>
      <c r="Q155" s="44"/>
      <c r="R155" s="41">
        <f>Mar!Q50</f>
        <v>0</v>
      </c>
      <c r="S155" s="50">
        <f t="shared" si="3"/>
        <v>0</v>
      </c>
      <c r="T155" s="46"/>
    </row>
    <row r="156" spans="2:20">
      <c r="B156" s="42">
        <f>Apr!B8</f>
        <v>0</v>
      </c>
      <c r="C156" s="42">
        <f>Apr!D8</f>
        <v>0</v>
      </c>
      <c r="D156" s="38">
        <f>Apr!T8</f>
        <v>0</v>
      </c>
      <c r="E156" s="39">
        <f>Apr!V8</f>
        <v>0</v>
      </c>
      <c r="F156" s="39">
        <f>Apr!X8</f>
        <v>0</v>
      </c>
      <c r="G156" s="39">
        <f>Apr!Z8</f>
        <v>0</v>
      </c>
      <c r="I156" s="54"/>
      <c r="J156" s="54"/>
      <c r="K156" s="55"/>
      <c r="L156" s="55"/>
      <c r="M156" s="55"/>
      <c r="N156" s="56"/>
      <c r="P156" s="49">
        <f t="shared" ref="P156:P219" si="4">J156-I156</f>
        <v>0</v>
      </c>
      <c r="Q156" s="44"/>
      <c r="R156" s="41">
        <f>Apr!Q8</f>
        <v>0</v>
      </c>
      <c r="S156" s="50">
        <f t="shared" ref="S156:S219" si="5">C156-B156</f>
        <v>0</v>
      </c>
      <c r="T156" s="46"/>
    </row>
    <row r="157" spans="2:20">
      <c r="B157" s="42">
        <f>Apr!B9</f>
        <v>0</v>
      </c>
      <c r="C157" s="42">
        <f>Apr!D9</f>
        <v>0</v>
      </c>
      <c r="D157" s="38">
        <f>Apr!T9</f>
        <v>0</v>
      </c>
      <c r="E157" s="39">
        <f>Apr!V9</f>
        <v>0</v>
      </c>
      <c r="F157" s="39">
        <f>Apr!X9</f>
        <v>0</v>
      </c>
      <c r="G157" s="39">
        <f>Apr!Z9</f>
        <v>0</v>
      </c>
      <c r="I157" s="54"/>
      <c r="J157" s="54"/>
      <c r="K157" s="55"/>
      <c r="L157" s="55"/>
      <c r="M157" s="55"/>
      <c r="N157" s="56"/>
      <c r="P157" s="49">
        <f t="shared" si="4"/>
        <v>0</v>
      </c>
      <c r="Q157" s="44"/>
      <c r="R157" s="41">
        <f>Apr!Q9</f>
        <v>0</v>
      </c>
      <c r="S157" s="50">
        <f t="shared" si="5"/>
        <v>0</v>
      </c>
      <c r="T157" s="46"/>
    </row>
    <row r="158" spans="2:20">
      <c r="B158" s="42">
        <f>Apr!B10</f>
        <v>0</v>
      </c>
      <c r="C158" s="42">
        <f>Apr!D10</f>
        <v>0</v>
      </c>
      <c r="D158" s="38">
        <f>Apr!T10</f>
        <v>0</v>
      </c>
      <c r="E158" s="39">
        <f>Apr!V10</f>
        <v>0</v>
      </c>
      <c r="F158" s="39">
        <f>Apr!X10</f>
        <v>0</v>
      </c>
      <c r="G158" s="39">
        <f>Apr!Z10</f>
        <v>0</v>
      </c>
      <c r="I158" s="54"/>
      <c r="J158" s="54"/>
      <c r="K158" s="55"/>
      <c r="L158" s="55"/>
      <c r="M158" s="55"/>
      <c r="N158" s="56"/>
      <c r="P158" s="49">
        <f t="shared" si="4"/>
        <v>0</v>
      </c>
      <c r="Q158" s="44"/>
      <c r="R158" s="41">
        <f>Apr!Q10</f>
        <v>0</v>
      </c>
      <c r="S158" s="50">
        <f t="shared" si="5"/>
        <v>0</v>
      </c>
      <c r="T158" s="46"/>
    </row>
    <row r="159" spans="2:20">
      <c r="B159" s="42">
        <f>Apr!B11</f>
        <v>0</v>
      </c>
      <c r="C159" s="42">
        <f>Apr!D11</f>
        <v>0</v>
      </c>
      <c r="D159" s="38">
        <f>Apr!T11</f>
        <v>0</v>
      </c>
      <c r="E159" s="39">
        <f>Apr!V11</f>
        <v>0</v>
      </c>
      <c r="F159" s="39">
        <f>Apr!X11</f>
        <v>0</v>
      </c>
      <c r="G159" s="39">
        <f>Apr!Z11</f>
        <v>0</v>
      </c>
      <c r="I159" s="54"/>
      <c r="J159" s="54"/>
      <c r="K159" s="55"/>
      <c r="L159" s="55"/>
      <c r="M159" s="55"/>
      <c r="N159" s="56"/>
      <c r="P159" s="49">
        <f t="shared" si="4"/>
        <v>0</v>
      </c>
      <c r="Q159" s="44"/>
      <c r="R159" s="41">
        <f>Apr!Q11</f>
        <v>0</v>
      </c>
      <c r="S159" s="50">
        <f t="shared" si="5"/>
        <v>0</v>
      </c>
      <c r="T159" s="46"/>
    </row>
    <row r="160" spans="2:20">
      <c r="B160" s="42">
        <f>Apr!B12</f>
        <v>0</v>
      </c>
      <c r="C160" s="42">
        <f>Apr!D12</f>
        <v>0</v>
      </c>
      <c r="D160" s="38">
        <f>Apr!T12</f>
        <v>0</v>
      </c>
      <c r="E160" s="39">
        <f>Apr!V12</f>
        <v>0</v>
      </c>
      <c r="F160" s="39">
        <f>Apr!X12</f>
        <v>0</v>
      </c>
      <c r="G160" s="39">
        <f>Apr!Z12</f>
        <v>0</v>
      </c>
      <c r="I160" s="54"/>
      <c r="J160" s="54"/>
      <c r="K160" s="55"/>
      <c r="L160" s="55"/>
      <c r="M160" s="55"/>
      <c r="N160" s="56"/>
      <c r="P160" s="49">
        <f t="shared" si="4"/>
        <v>0</v>
      </c>
      <c r="Q160" s="44"/>
      <c r="R160" s="41">
        <f>Apr!Q12</f>
        <v>0</v>
      </c>
      <c r="S160" s="50">
        <f t="shared" si="5"/>
        <v>0</v>
      </c>
      <c r="T160" s="46"/>
    </row>
    <row r="161" spans="2:20">
      <c r="B161" s="42">
        <f>Apr!B13</f>
        <v>0</v>
      </c>
      <c r="C161" s="42">
        <f>Apr!D13</f>
        <v>0</v>
      </c>
      <c r="D161" s="38">
        <f>Apr!T13</f>
        <v>0</v>
      </c>
      <c r="E161" s="39">
        <f>Apr!V13</f>
        <v>0</v>
      </c>
      <c r="F161" s="39">
        <f>Apr!X13</f>
        <v>0</v>
      </c>
      <c r="G161" s="39">
        <f>Apr!Z13</f>
        <v>0</v>
      </c>
      <c r="I161" s="54"/>
      <c r="J161" s="54"/>
      <c r="K161" s="55"/>
      <c r="L161" s="55"/>
      <c r="M161" s="55"/>
      <c r="N161" s="56"/>
      <c r="P161" s="49">
        <f t="shared" si="4"/>
        <v>0</v>
      </c>
      <c r="Q161" s="44"/>
      <c r="R161" s="41">
        <f>Apr!Q13</f>
        <v>0</v>
      </c>
      <c r="S161" s="50">
        <f t="shared" si="5"/>
        <v>0</v>
      </c>
      <c r="T161" s="46"/>
    </row>
    <row r="162" spans="2:20">
      <c r="B162" s="42">
        <f>Apr!B14</f>
        <v>0</v>
      </c>
      <c r="C162" s="42">
        <f>Apr!D14</f>
        <v>0</v>
      </c>
      <c r="D162" s="38">
        <f>Apr!T14</f>
        <v>0</v>
      </c>
      <c r="E162" s="39">
        <f>Apr!V14</f>
        <v>0</v>
      </c>
      <c r="F162" s="39">
        <f>Apr!X14</f>
        <v>0</v>
      </c>
      <c r="G162" s="39">
        <f>Apr!Z14</f>
        <v>0</v>
      </c>
      <c r="I162" s="54"/>
      <c r="J162" s="54"/>
      <c r="K162" s="55"/>
      <c r="L162" s="55"/>
      <c r="M162" s="55"/>
      <c r="N162" s="56"/>
      <c r="P162" s="49">
        <f t="shared" si="4"/>
        <v>0</v>
      </c>
      <c r="Q162" s="44"/>
      <c r="R162" s="41">
        <f>Apr!Q14</f>
        <v>0</v>
      </c>
      <c r="S162" s="50">
        <f t="shared" si="5"/>
        <v>0</v>
      </c>
      <c r="T162" s="46"/>
    </row>
    <row r="163" spans="2:20">
      <c r="B163" s="42">
        <f>Apr!B15</f>
        <v>0</v>
      </c>
      <c r="C163" s="42">
        <f>Apr!D15</f>
        <v>0</v>
      </c>
      <c r="D163" s="38">
        <f>Apr!T15</f>
        <v>0</v>
      </c>
      <c r="E163" s="39">
        <f>Apr!V15</f>
        <v>0</v>
      </c>
      <c r="F163" s="39">
        <f>Apr!X15</f>
        <v>0</v>
      </c>
      <c r="G163" s="39">
        <f>Apr!Z15</f>
        <v>0</v>
      </c>
      <c r="I163" s="54"/>
      <c r="J163" s="54"/>
      <c r="K163" s="55"/>
      <c r="L163" s="55"/>
      <c r="M163" s="55"/>
      <c r="N163" s="56"/>
      <c r="P163" s="49">
        <f t="shared" si="4"/>
        <v>0</v>
      </c>
      <c r="Q163" s="44"/>
      <c r="R163" s="41">
        <f>Apr!Q15</f>
        <v>0</v>
      </c>
      <c r="S163" s="50">
        <f t="shared" si="5"/>
        <v>0</v>
      </c>
      <c r="T163" s="46"/>
    </row>
    <row r="164" spans="2:20">
      <c r="B164" s="42">
        <f>Apr!B16</f>
        <v>0</v>
      </c>
      <c r="C164" s="42">
        <f>Apr!D16</f>
        <v>0</v>
      </c>
      <c r="D164" s="38">
        <f>Apr!T16</f>
        <v>0</v>
      </c>
      <c r="E164" s="39">
        <f>Apr!V16</f>
        <v>0</v>
      </c>
      <c r="F164" s="39">
        <f>Apr!X16</f>
        <v>0</v>
      </c>
      <c r="G164" s="39">
        <f>Apr!Z16</f>
        <v>0</v>
      </c>
      <c r="I164" s="54"/>
      <c r="J164" s="54"/>
      <c r="K164" s="55"/>
      <c r="L164" s="55"/>
      <c r="M164" s="55"/>
      <c r="N164" s="56"/>
      <c r="P164" s="49">
        <f t="shared" si="4"/>
        <v>0</v>
      </c>
      <c r="Q164" s="44"/>
      <c r="R164" s="41">
        <f>Apr!Q16</f>
        <v>0</v>
      </c>
      <c r="S164" s="50">
        <f t="shared" si="5"/>
        <v>0</v>
      </c>
      <c r="T164" s="46"/>
    </row>
    <row r="165" spans="2:20">
      <c r="B165" s="42">
        <f>Apr!B17</f>
        <v>0</v>
      </c>
      <c r="C165" s="42">
        <f>Apr!D17</f>
        <v>0</v>
      </c>
      <c r="D165" s="38">
        <f>Apr!T17</f>
        <v>0</v>
      </c>
      <c r="E165" s="39">
        <f>Apr!V17</f>
        <v>0</v>
      </c>
      <c r="F165" s="39">
        <f>Apr!X17</f>
        <v>0</v>
      </c>
      <c r="G165" s="39">
        <f>Apr!Z17</f>
        <v>0</v>
      </c>
      <c r="I165" s="54"/>
      <c r="J165" s="54"/>
      <c r="K165" s="55"/>
      <c r="L165" s="55"/>
      <c r="M165" s="55"/>
      <c r="N165" s="56"/>
      <c r="P165" s="49">
        <f t="shared" si="4"/>
        <v>0</v>
      </c>
      <c r="Q165" s="44"/>
      <c r="R165" s="41">
        <f>Apr!Q17</f>
        <v>0</v>
      </c>
      <c r="S165" s="50">
        <f t="shared" si="5"/>
        <v>0</v>
      </c>
      <c r="T165" s="46"/>
    </row>
    <row r="166" spans="2:20">
      <c r="B166" s="42">
        <f>Apr!B18</f>
        <v>0</v>
      </c>
      <c r="C166" s="42">
        <f>Apr!D18</f>
        <v>0</v>
      </c>
      <c r="D166" s="38">
        <f>Apr!T18</f>
        <v>0</v>
      </c>
      <c r="E166" s="39">
        <f>Apr!V18</f>
        <v>0</v>
      </c>
      <c r="F166" s="39">
        <f>Apr!X18</f>
        <v>0</v>
      </c>
      <c r="G166" s="39">
        <f>Apr!Z18</f>
        <v>0</v>
      </c>
      <c r="I166" s="54"/>
      <c r="J166" s="54"/>
      <c r="K166" s="55"/>
      <c r="L166" s="55"/>
      <c r="M166" s="55"/>
      <c r="N166" s="56"/>
      <c r="P166" s="49">
        <f t="shared" si="4"/>
        <v>0</v>
      </c>
      <c r="Q166" s="44"/>
      <c r="R166" s="41">
        <f>Apr!Q18</f>
        <v>0</v>
      </c>
      <c r="S166" s="50">
        <f t="shared" si="5"/>
        <v>0</v>
      </c>
      <c r="T166" s="46"/>
    </row>
    <row r="167" spans="2:20">
      <c r="B167" s="42">
        <f>Apr!B19</f>
        <v>0</v>
      </c>
      <c r="C167" s="42">
        <f>Apr!D19</f>
        <v>0</v>
      </c>
      <c r="D167" s="38">
        <f>Apr!T19</f>
        <v>0</v>
      </c>
      <c r="E167" s="39">
        <f>Apr!V19</f>
        <v>0</v>
      </c>
      <c r="F167" s="39">
        <f>Apr!X19</f>
        <v>0</v>
      </c>
      <c r="G167" s="39">
        <f>Apr!Z19</f>
        <v>0</v>
      </c>
      <c r="I167" s="54"/>
      <c r="J167" s="54"/>
      <c r="K167" s="55"/>
      <c r="L167" s="55"/>
      <c r="M167" s="55"/>
      <c r="N167" s="56"/>
      <c r="P167" s="49">
        <f t="shared" si="4"/>
        <v>0</v>
      </c>
      <c r="Q167" s="44"/>
      <c r="R167" s="41">
        <f>Apr!Q19</f>
        <v>0</v>
      </c>
      <c r="S167" s="50">
        <f t="shared" si="5"/>
        <v>0</v>
      </c>
      <c r="T167" s="46"/>
    </row>
    <row r="168" spans="2:20">
      <c r="B168" s="42">
        <f>Apr!B20</f>
        <v>0</v>
      </c>
      <c r="C168" s="42">
        <f>Apr!D20</f>
        <v>0</v>
      </c>
      <c r="D168" s="38">
        <f>Apr!T20</f>
        <v>0</v>
      </c>
      <c r="E168" s="39">
        <f>Apr!V20</f>
        <v>0</v>
      </c>
      <c r="F168" s="39">
        <f>Apr!X20</f>
        <v>0</v>
      </c>
      <c r="G168" s="39">
        <f>Apr!Z20</f>
        <v>0</v>
      </c>
      <c r="I168" s="54"/>
      <c r="J168" s="54"/>
      <c r="K168" s="55"/>
      <c r="L168" s="55"/>
      <c r="M168" s="55"/>
      <c r="N168" s="56"/>
      <c r="P168" s="49">
        <f t="shared" si="4"/>
        <v>0</v>
      </c>
      <c r="Q168" s="44"/>
      <c r="R168" s="41">
        <f>Apr!Q20</f>
        <v>0</v>
      </c>
      <c r="S168" s="50">
        <f t="shared" si="5"/>
        <v>0</v>
      </c>
      <c r="T168" s="46"/>
    </row>
    <row r="169" spans="2:20">
      <c r="B169" s="42">
        <f>Apr!B21</f>
        <v>0</v>
      </c>
      <c r="C169" s="42">
        <f>Apr!D21</f>
        <v>0</v>
      </c>
      <c r="D169" s="38">
        <f>Apr!T21</f>
        <v>0</v>
      </c>
      <c r="E169" s="39">
        <f>Apr!V21</f>
        <v>0</v>
      </c>
      <c r="F169" s="39">
        <f>Apr!X21</f>
        <v>0</v>
      </c>
      <c r="G169" s="39">
        <f>Apr!Z21</f>
        <v>0</v>
      </c>
      <c r="I169" s="54"/>
      <c r="J169" s="54"/>
      <c r="K169" s="55"/>
      <c r="L169" s="55"/>
      <c r="M169" s="55"/>
      <c r="N169" s="56"/>
      <c r="P169" s="49">
        <f t="shared" si="4"/>
        <v>0</v>
      </c>
      <c r="Q169" s="44"/>
      <c r="R169" s="41">
        <f>Apr!Q21</f>
        <v>0</v>
      </c>
      <c r="S169" s="50">
        <f t="shared" si="5"/>
        <v>0</v>
      </c>
      <c r="T169" s="46"/>
    </row>
    <row r="170" spans="2:20">
      <c r="B170" s="42">
        <f>Apr!B22</f>
        <v>0</v>
      </c>
      <c r="C170" s="42">
        <f>Apr!D22</f>
        <v>0</v>
      </c>
      <c r="D170" s="38">
        <f>Apr!T22</f>
        <v>0</v>
      </c>
      <c r="E170" s="39">
        <f>Apr!V22</f>
        <v>0</v>
      </c>
      <c r="F170" s="39">
        <f>Apr!X22</f>
        <v>0</v>
      </c>
      <c r="G170" s="39">
        <f>Apr!Z22</f>
        <v>0</v>
      </c>
      <c r="I170" s="54"/>
      <c r="J170" s="54"/>
      <c r="K170" s="55"/>
      <c r="L170" s="55"/>
      <c r="M170" s="55"/>
      <c r="N170" s="56"/>
      <c r="P170" s="49">
        <f t="shared" si="4"/>
        <v>0</v>
      </c>
      <c r="Q170" s="44"/>
      <c r="R170" s="41">
        <f>Apr!Q22</f>
        <v>0</v>
      </c>
      <c r="S170" s="50">
        <f t="shared" si="5"/>
        <v>0</v>
      </c>
      <c r="T170" s="46"/>
    </row>
    <row r="171" spans="2:20">
      <c r="B171" s="42">
        <f>Apr!B23</f>
        <v>0</v>
      </c>
      <c r="C171" s="42">
        <f>Apr!D23</f>
        <v>0</v>
      </c>
      <c r="D171" s="38">
        <f>Apr!T23</f>
        <v>0</v>
      </c>
      <c r="E171" s="39">
        <f>Apr!V23</f>
        <v>0</v>
      </c>
      <c r="F171" s="39">
        <f>Apr!X23</f>
        <v>0</v>
      </c>
      <c r="G171" s="39">
        <f>Apr!Z23</f>
        <v>0</v>
      </c>
      <c r="I171" s="54"/>
      <c r="J171" s="54"/>
      <c r="K171" s="55"/>
      <c r="L171" s="55"/>
      <c r="M171" s="55"/>
      <c r="N171" s="56"/>
      <c r="P171" s="49">
        <f t="shared" si="4"/>
        <v>0</v>
      </c>
      <c r="Q171" s="44"/>
      <c r="R171" s="41">
        <f>Apr!Q23</f>
        <v>0</v>
      </c>
      <c r="S171" s="50">
        <f t="shared" si="5"/>
        <v>0</v>
      </c>
      <c r="T171" s="46"/>
    </row>
    <row r="172" spans="2:20">
      <c r="B172" s="42">
        <f>Apr!B24</f>
        <v>0</v>
      </c>
      <c r="C172" s="42">
        <f>Apr!D24</f>
        <v>0</v>
      </c>
      <c r="D172" s="38">
        <f>Apr!T24</f>
        <v>0</v>
      </c>
      <c r="E172" s="39">
        <f>Apr!V24</f>
        <v>0</v>
      </c>
      <c r="F172" s="39">
        <f>Apr!X24</f>
        <v>0</v>
      </c>
      <c r="G172" s="39">
        <f>Apr!Z24</f>
        <v>0</v>
      </c>
      <c r="I172" s="54"/>
      <c r="J172" s="54"/>
      <c r="K172" s="55"/>
      <c r="L172" s="55"/>
      <c r="M172" s="55"/>
      <c r="N172" s="56"/>
      <c r="P172" s="49">
        <f t="shared" si="4"/>
        <v>0</v>
      </c>
      <c r="Q172" s="44"/>
      <c r="R172" s="41">
        <f>Apr!Q24</f>
        <v>0</v>
      </c>
      <c r="S172" s="50">
        <f t="shared" si="5"/>
        <v>0</v>
      </c>
      <c r="T172" s="46"/>
    </row>
    <row r="173" spans="2:20">
      <c r="B173" s="42">
        <f>Apr!B25</f>
        <v>0</v>
      </c>
      <c r="C173" s="42">
        <f>Apr!D25</f>
        <v>0</v>
      </c>
      <c r="D173" s="38">
        <f>Apr!T25</f>
        <v>0</v>
      </c>
      <c r="E173" s="39">
        <f>Apr!V25</f>
        <v>0</v>
      </c>
      <c r="F173" s="39">
        <f>Apr!X25</f>
        <v>0</v>
      </c>
      <c r="G173" s="39">
        <f>Apr!Z25</f>
        <v>0</v>
      </c>
      <c r="I173" s="54"/>
      <c r="J173" s="54"/>
      <c r="K173" s="55"/>
      <c r="L173" s="55"/>
      <c r="M173" s="55"/>
      <c r="N173" s="56"/>
      <c r="P173" s="49">
        <f t="shared" si="4"/>
        <v>0</v>
      </c>
      <c r="Q173" s="44"/>
      <c r="R173" s="41">
        <f>Apr!Q25</f>
        <v>0</v>
      </c>
      <c r="S173" s="50">
        <f t="shared" si="5"/>
        <v>0</v>
      </c>
      <c r="T173" s="46"/>
    </row>
    <row r="174" spans="2:20">
      <c r="B174" s="42">
        <f>Apr!B26</f>
        <v>0</v>
      </c>
      <c r="C174" s="42">
        <f>Apr!D26</f>
        <v>0</v>
      </c>
      <c r="D174" s="38">
        <f>Apr!T26</f>
        <v>0</v>
      </c>
      <c r="E174" s="39">
        <f>Apr!V26</f>
        <v>0</v>
      </c>
      <c r="F174" s="39">
        <f>Apr!X26</f>
        <v>0</v>
      </c>
      <c r="G174" s="39">
        <f>Apr!Z26</f>
        <v>0</v>
      </c>
      <c r="I174" s="54"/>
      <c r="J174" s="54"/>
      <c r="K174" s="55"/>
      <c r="L174" s="55"/>
      <c r="M174" s="55"/>
      <c r="N174" s="56"/>
      <c r="P174" s="49">
        <f t="shared" si="4"/>
        <v>0</v>
      </c>
      <c r="Q174" s="44"/>
      <c r="R174" s="41">
        <f>Apr!Q26</f>
        <v>0</v>
      </c>
      <c r="S174" s="50">
        <f t="shared" si="5"/>
        <v>0</v>
      </c>
      <c r="T174" s="46"/>
    </row>
    <row r="175" spans="2:20">
      <c r="B175" s="42">
        <f>Apr!B27</f>
        <v>0</v>
      </c>
      <c r="C175" s="42">
        <f>Apr!D27</f>
        <v>0</v>
      </c>
      <c r="D175" s="38">
        <f>Apr!T27</f>
        <v>0</v>
      </c>
      <c r="E175" s="39">
        <f>Apr!V27</f>
        <v>0</v>
      </c>
      <c r="F175" s="39">
        <f>Apr!X27</f>
        <v>0</v>
      </c>
      <c r="G175" s="39">
        <f>Apr!Z27</f>
        <v>0</v>
      </c>
      <c r="I175" s="54"/>
      <c r="J175" s="54"/>
      <c r="K175" s="55"/>
      <c r="L175" s="55"/>
      <c r="M175" s="55"/>
      <c r="N175" s="56"/>
      <c r="P175" s="49">
        <f t="shared" si="4"/>
        <v>0</v>
      </c>
      <c r="Q175" s="44"/>
      <c r="R175" s="41">
        <f>Apr!Q27</f>
        <v>0</v>
      </c>
      <c r="S175" s="50">
        <f t="shared" si="5"/>
        <v>0</v>
      </c>
      <c r="T175" s="46"/>
    </row>
    <row r="176" spans="2:20">
      <c r="B176" s="42">
        <f>Apr!B28</f>
        <v>0</v>
      </c>
      <c r="C176" s="42">
        <f>Apr!D28</f>
        <v>0</v>
      </c>
      <c r="D176" s="38">
        <f>Apr!T28</f>
        <v>0</v>
      </c>
      <c r="E176" s="39">
        <f>Apr!V28</f>
        <v>0</v>
      </c>
      <c r="F176" s="39">
        <f>Apr!X28</f>
        <v>0</v>
      </c>
      <c r="G176" s="39">
        <f>Apr!Z28</f>
        <v>0</v>
      </c>
      <c r="I176" s="54"/>
      <c r="J176" s="54"/>
      <c r="K176" s="55"/>
      <c r="L176" s="55"/>
      <c r="M176" s="55"/>
      <c r="N176" s="56"/>
      <c r="P176" s="49">
        <f t="shared" si="4"/>
        <v>0</v>
      </c>
      <c r="Q176" s="44"/>
      <c r="R176" s="41">
        <f>Apr!Q28</f>
        <v>0</v>
      </c>
      <c r="S176" s="50">
        <f t="shared" si="5"/>
        <v>0</v>
      </c>
      <c r="T176" s="46"/>
    </row>
    <row r="177" spans="2:20">
      <c r="B177" s="42">
        <f>Apr!B29</f>
        <v>0</v>
      </c>
      <c r="C177" s="42">
        <f>Apr!D29</f>
        <v>0</v>
      </c>
      <c r="D177" s="38">
        <f>Apr!T29</f>
        <v>0</v>
      </c>
      <c r="E177" s="39">
        <f>Apr!V29</f>
        <v>0</v>
      </c>
      <c r="F177" s="39">
        <f>Apr!X29</f>
        <v>0</v>
      </c>
      <c r="G177" s="39">
        <f>Apr!Z29</f>
        <v>0</v>
      </c>
      <c r="I177" s="54"/>
      <c r="J177" s="54"/>
      <c r="K177" s="55"/>
      <c r="L177" s="55"/>
      <c r="M177" s="55"/>
      <c r="N177" s="56"/>
      <c r="P177" s="49">
        <f t="shared" si="4"/>
        <v>0</v>
      </c>
      <c r="Q177" s="44"/>
      <c r="R177" s="41">
        <f>Apr!Q29</f>
        <v>0</v>
      </c>
      <c r="S177" s="50">
        <f t="shared" si="5"/>
        <v>0</v>
      </c>
      <c r="T177" s="46"/>
    </row>
    <row r="178" spans="2:20">
      <c r="B178" s="42">
        <f>Apr!B30</f>
        <v>0</v>
      </c>
      <c r="C178" s="42">
        <f>Apr!D30</f>
        <v>0</v>
      </c>
      <c r="D178" s="38">
        <f>Apr!T30</f>
        <v>0</v>
      </c>
      <c r="E178" s="39">
        <f>Apr!V30</f>
        <v>0</v>
      </c>
      <c r="F178" s="39">
        <f>Apr!X30</f>
        <v>0</v>
      </c>
      <c r="G178" s="39">
        <f>Apr!Z30</f>
        <v>0</v>
      </c>
      <c r="I178" s="54"/>
      <c r="J178" s="54"/>
      <c r="K178" s="55"/>
      <c r="L178" s="55"/>
      <c r="M178" s="55"/>
      <c r="N178" s="56"/>
      <c r="P178" s="49">
        <f t="shared" si="4"/>
        <v>0</v>
      </c>
      <c r="Q178" s="44"/>
      <c r="R178" s="41">
        <f>Apr!Q30</f>
        <v>0</v>
      </c>
      <c r="S178" s="50">
        <f t="shared" si="5"/>
        <v>0</v>
      </c>
      <c r="T178" s="46"/>
    </row>
    <row r="179" spans="2:20">
      <c r="B179" s="42">
        <f>Apr!B31</f>
        <v>0</v>
      </c>
      <c r="C179" s="42">
        <f>Apr!D31</f>
        <v>0</v>
      </c>
      <c r="D179" s="38">
        <f>Apr!T31</f>
        <v>0</v>
      </c>
      <c r="E179" s="39">
        <f>Apr!V31</f>
        <v>0</v>
      </c>
      <c r="F179" s="39">
        <f>Apr!X31</f>
        <v>0</v>
      </c>
      <c r="G179" s="39">
        <f>Apr!Z31</f>
        <v>0</v>
      </c>
      <c r="I179" s="54"/>
      <c r="J179" s="54"/>
      <c r="K179" s="55"/>
      <c r="L179" s="55"/>
      <c r="M179" s="55"/>
      <c r="N179" s="56"/>
      <c r="P179" s="49">
        <f t="shared" si="4"/>
        <v>0</v>
      </c>
      <c r="Q179" s="44"/>
      <c r="R179" s="41">
        <f>Apr!Q31</f>
        <v>0</v>
      </c>
      <c r="S179" s="50">
        <f t="shared" si="5"/>
        <v>0</v>
      </c>
      <c r="T179" s="46"/>
    </row>
    <row r="180" spans="2:20">
      <c r="B180" s="42">
        <f>Apr!B32</f>
        <v>0</v>
      </c>
      <c r="C180" s="42">
        <f>Apr!D32</f>
        <v>0</v>
      </c>
      <c r="D180" s="38">
        <f>Apr!T32</f>
        <v>0</v>
      </c>
      <c r="E180" s="39">
        <f>Apr!V32</f>
        <v>0</v>
      </c>
      <c r="F180" s="39">
        <f>Apr!X32</f>
        <v>0</v>
      </c>
      <c r="G180" s="39">
        <f>Apr!Z32</f>
        <v>0</v>
      </c>
      <c r="I180" s="54"/>
      <c r="J180" s="54"/>
      <c r="K180" s="55"/>
      <c r="L180" s="55"/>
      <c r="M180" s="55"/>
      <c r="N180" s="56"/>
      <c r="P180" s="49">
        <f t="shared" si="4"/>
        <v>0</v>
      </c>
      <c r="Q180" s="44"/>
      <c r="R180" s="41">
        <f>Apr!Q32</f>
        <v>0</v>
      </c>
      <c r="S180" s="50">
        <f t="shared" si="5"/>
        <v>0</v>
      </c>
      <c r="T180" s="46"/>
    </row>
    <row r="181" spans="2:20">
      <c r="B181" s="42">
        <f>Apr!B33</f>
        <v>0</v>
      </c>
      <c r="C181" s="42">
        <f>Apr!D33</f>
        <v>0</v>
      </c>
      <c r="D181" s="38">
        <f>Apr!T33</f>
        <v>0</v>
      </c>
      <c r="E181" s="39">
        <f>Apr!V33</f>
        <v>0</v>
      </c>
      <c r="F181" s="39">
        <f>Apr!X33</f>
        <v>0</v>
      </c>
      <c r="G181" s="39">
        <f>Apr!Z33</f>
        <v>0</v>
      </c>
      <c r="I181" s="54"/>
      <c r="J181" s="54"/>
      <c r="K181" s="55"/>
      <c r="L181" s="55"/>
      <c r="M181" s="55"/>
      <c r="N181" s="56"/>
      <c r="P181" s="49">
        <f t="shared" si="4"/>
        <v>0</v>
      </c>
      <c r="Q181" s="44"/>
      <c r="R181" s="41">
        <f>Apr!Q33</f>
        <v>0</v>
      </c>
      <c r="S181" s="50">
        <f t="shared" si="5"/>
        <v>0</v>
      </c>
      <c r="T181" s="46"/>
    </row>
    <row r="182" spans="2:20">
      <c r="B182" s="42">
        <f>Apr!B34</f>
        <v>0</v>
      </c>
      <c r="C182" s="42">
        <f>Apr!D34</f>
        <v>0</v>
      </c>
      <c r="D182" s="38">
        <f>Apr!T34</f>
        <v>0</v>
      </c>
      <c r="E182" s="39">
        <f>Apr!V34</f>
        <v>0</v>
      </c>
      <c r="F182" s="39">
        <f>Apr!X34</f>
        <v>0</v>
      </c>
      <c r="G182" s="39">
        <f>Apr!Z34</f>
        <v>0</v>
      </c>
      <c r="I182" s="54"/>
      <c r="J182" s="54"/>
      <c r="K182" s="55"/>
      <c r="L182" s="55"/>
      <c r="M182" s="55"/>
      <c r="N182" s="56"/>
      <c r="P182" s="49">
        <f t="shared" si="4"/>
        <v>0</v>
      </c>
      <c r="Q182" s="44"/>
      <c r="R182" s="41">
        <f>Apr!Q34</f>
        <v>0</v>
      </c>
      <c r="S182" s="50">
        <f t="shared" si="5"/>
        <v>0</v>
      </c>
      <c r="T182" s="46"/>
    </row>
    <row r="183" spans="2:20">
      <c r="B183" s="42">
        <f>Apr!B35</f>
        <v>0</v>
      </c>
      <c r="C183" s="42">
        <f>Apr!D35</f>
        <v>0</v>
      </c>
      <c r="D183" s="38">
        <f>Apr!T35</f>
        <v>0</v>
      </c>
      <c r="E183" s="39">
        <f>Apr!V35</f>
        <v>0</v>
      </c>
      <c r="F183" s="39">
        <f>Apr!X35</f>
        <v>0</v>
      </c>
      <c r="G183" s="39">
        <f>Apr!Z35</f>
        <v>0</v>
      </c>
      <c r="I183" s="54"/>
      <c r="J183" s="54"/>
      <c r="K183" s="55"/>
      <c r="L183" s="55"/>
      <c r="M183" s="55"/>
      <c r="N183" s="56"/>
      <c r="P183" s="49">
        <f t="shared" si="4"/>
        <v>0</v>
      </c>
      <c r="Q183" s="44"/>
      <c r="R183" s="41">
        <f>Apr!Q35</f>
        <v>0</v>
      </c>
      <c r="S183" s="50">
        <f t="shared" si="5"/>
        <v>0</v>
      </c>
      <c r="T183" s="46"/>
    </row>
    <row r="184" spans="2:20">
      <c r="B184" s="42">
        <f>Apr!B36</f>
        <v>0</v>
      </c>
      <c r="C184" s="42">
        <f>Apr!D36</f>
        <v>0</v>
      </c>
      <c r="D184" s="38">
        <f>Apr!T36</f>
        <v>0</v>
      </c>
      <c r="E184" s="39">
        <f>Apr!V36</f>
        <v>0</v>
      </c>
      <c r="F184" s="39">
        <f>Apr!X36</f>
        <v>0</v>
      </c>
      <c r="G184" s="39">
        <f>Apr!Z36</f>
        <v>0</v>
      </c>
      <c r="I184" s="54"/>
      <c r="J184" s="54"/>
      <c r="K184" s="55"/>
      <c r="L184" s="55"/>
      <c r="M184" s="55"/>
      <c r="N184" s="56"/>
      <c r="P184" s="49">
        <f t="shared" si="4"/>
        <v>0</v>
      </c>
      <c r="Q184" s="44"/>
      <c r="R184" s="41">
        <f>Apr!Q36</f>
        <v>0</v>
      </c>
      <c r="S184" s="50">
        <f t="shared" si="5"/>
        <v>0</v>
      </c>
      <c r="T184" s="46"/>
    </row>
    <row r="185" spans="2:20">
      <c r="B185" s="42">
        <f>Apr!B37</f>
        <v>0</v>
      </c>
      <c r="C185" s="42">
        <f>Apr!D37</f>
        <v>0</v>
      </c>
      <c r="D185" s="38">
        <f>Apr!T37</f>
        <v>0</v>
      </c>
      <c r="E185" s="39">
        <f>Apr!V37</f>
        <v>0</v>
      </c>
      <c r="F185" s="39">
        <f>Apr!X37</f>
        <v>0</v>
      </c>
      <c r="G185" s="39">
        <f>Apr!Z37</f>
        <v>0</v>
      </c>
      <c r="I185" s="54"/>
      <c r="J185" s="54"/>
      <c r="K185" s="55"/>
      <c r="L185" s="55"/>
      <c r="M185" s="55"/>
      <c r="N185" s="56"/>
      <c r="P185" s="49">
        <f t="shared" si="4"/>
        <v>0</v>
      </c>
      <c r="Q185" s="44"/>
      <c r="R185" s="41">
        <f>Apr!Q37</f>
        <v>0</v>
      </c>
      <c r="S185" s="50">
        <f t="shared" si="5"/>
        <v>0</v>
      </c>
      <c r="T185" s="46"/>
    </row>
    <row r="186" spans="2:20">
      <c r="B186" s="42">
        <f>Apr!B38</f>
        <v>0</v>
      </c>
      <c r="C186" s="42">
        <f>Apr!D38</f>
        <v>0</v>
      </c>
      <c r="D186" s="38">
        <f>Apr!T38</f>
        <v>0</v>
      </c>
      <c r="E186" s="39">
        <f>Apr!V38</f>
        <v>0</v>
      </c>
      <c r="F186" s="39">
        <f>Apr!X38</f>
        <v>0</v>
      </c>
      <c r="G186" s="39">
        <f>Apr!Z38</f>
        <v>0</v>
      </c>
      <c r="I186" s="54"/>
      <c r="J186" s="54"/>
      <c r="K186" s="55"/>
      <c r="L186" s="55"/>
      <c r="M186" s="55"/>
      <c r="N186" s="56"/>
      <c r="P186" s="49">
        <f t="shared" si="4"/>
        <v>0</v>
      </c>
      <c r="Q186" s="44"/>
      <c r="R186" s="41">
        <f>Apr!Q38</f>
        <v>0</v>
      </c>
      <c r="S186" s="50">
        <f t="shared" si="5"/>
        <v>0</v>
      </c>
      <c r="T186" s="46"/>
    </row>
    <row r="187" spans="2:20">
      <c r="B187" s="42">
        <f>Apr!B39</f>
        <v>0</v>
      </c>
      <c r="C187" s="42">
        <f>Apr!D39</f>
        <v>0</v>
      </c>
      <c r="D187" s="38">
        <f>Apr!T39</f>
        <v>0</v>
      </c>
      <c r="E187" s="39">
        <f>Apr!V39</f>
        <v>0</v>
      </c>
      <c r="F187" s="39">
        <f>Apr!X39</f>
        <v>0</v>
      </c>
      <c r="G187" s="39">
        <f>Apr!Z39</f>
        <v>0</v>
      </c>
      <c r="I187" s="54"/>
      <c r="J187" s="54"/>
      <c r="K187" s="55"/>
      <c r="L187" s="55"/>
      <c r="M187" s="55"/>
      <c r="N187" s="56"/>
      <c r="P187" s="49">
        <f t="shared" si="4"/>
        <v>0</v>
      </c>
      <c r="Q187" s="44"/>
      <c r="R187" s="41">
        <f>Apr!Q39</f>
        <v>0</v>
      </c>
      <c r="S187" s="50">
        <f t="shared" si="5"/>
        <v>0</v>
      </c>
      <c r="T187" s="46"/>
    </row>
    <row r="188" spans="2:20">
      <c r="B188" s="42">
        <f>Apr!B40</f>
        <v>0</v>
      </c>
      <c r="C188" s="42">
        <f>Apr!D40</f>
        <v>0</v>
      </c>
      <c r="D188" s="38">
        <f>Apr!T40</f>
        <v>0</v>
      </c>
      <c r="E188" s="39">
        <f>Apr!V40</f>
        <v>0</v>
      </c>
      <c r="F188" s="39">
        <f>Apr!X40</f>
        <v>0</v>
      </c>
      <c r="G188" s="39">
        <f>Apr!Z40</f>
        <v>0</v>
      </c>
      <c r="I188" s="54"/>
      <c r="J188" s="54"/>
      <c r="K188" s="55"/>
      <c r="L188" s="55"/>
      <c r="M188" s="55"/>
      <c r="N188" s="56"/>
      <c r="P188" s="49">
        <f t="shared" si="4"/>
        <v>0</v>
      </c>
      <c r="Q188" s="44"/>
      <c r="R188" s="41">
        <f>Apr!Q40</f>
        <v>0</v>
      </c>
      <c r="S188" s="50">
        <f t="shared" si="5"/>
        <v>0</v>
      </c>
      <c r="T188" s="46"/>
    </row>
    <row r="189" spans="2:20">
      <c r="B189" s="42">
        <f>Apr!B41</f>
        <v>0</v>
      </c>
      <c r="C189" s="42">
        <f>Apr!D41</f>
        <v>0</v>
      </c>
      <c r="D189" s="38">
        <f>Apr!T41</f>
        <v>0</v>
      </c>
      <c r="E189" s="39">
        <f>Apr!V41</f>
        <v>0</v>
      </c>
      <c r="F189" s="39">
        <f>Apr!X41</f>
        <v>0</v>
      </c>
      <c r="G189" s="39">
        <f>Apr!Z41</f>
        <v>0</v>
      </c>
      <c r="I189" s="54"/>
      <c r="J189" s="54"/>
      <c r="K189" s="55"/>
      <c r="L189" s="55"/>
      <c r="M189" s="55"/>
      <c r="N189" s="56"/>
      <c r="P189" s="49">
        <f t="shared" si="4"/>
        <v>0</v>
      </c>
      <c r="Q189" s="44"/>
      <c r="R189" s="41">
        <f>Apr!Q41</f>
        <v>0</v>
      </c>
      <c r="S189" s="50">
        <f t="shared" si="5"/>
        <v>0</v>
      </c>
      <c r="T189" s="46"/>
    </row>
    <row r="190" spans="2:20">
      <c r="B190" s="42">
        <f>Apr!B42</f>
        <v>0</v>
      </c>
      <c r="C190" s="42">
        <f>Apr!D42</f>
        <v>0</v>
      </c>
      <c r="D190" s="38">
        <f>Apr!T42</f>
        <v>0</v>
      </c>
      <c r="E190" s="39">
        <f>Apr!V42</f>
        <v>0</v>
      </c>
      <c r="F190" s="39">
        <f>Apr!X42</f>
        <v>0</v>
      </c>
      <c r="G190" s="39">
        <f>Apr!Z42</f>
        <v>0</v>
      </c>
      <c r="I190" s="54"/>
      <c r="J190" s="54"/>
      <c r="K190" s="55"/>
      <c r="L190" s="55"/>
      <c r="M190" s="55"/>
      <c r="N190" s="56"/>
      <c r="P190" s="49">
        <f t="shared" si="4"/>
        <v>0</v>
      </c>
      <c r="Q190" s="44"/>
      <c r="R190" s="41">
        <f>Apr!Q42</f>
        <v>0</v>
      </c>
      <c r="S190" s="50">
        <f t="shared" si="5"/>
        <v>0</v>
      </c>
      <c r="T190" s="46"/>
    </row>
    <row r="191" spans="2:20">
      <c r="B191" s="42">
        <f>Apr!B43</f>
        <v>0</v>
      </c>
      <c r="C191" s="42">
        <f>Apr!D43</f>
        <v>0</v>
      </c>
      <c r="D191" s="38">
        <f>Apr!T43</f>
        <v>0</v>
      </c>
      <c r="E191" s="39">
        <f>Apr!V43</f>
        <v>0</v>
      </c>
      <c r="F191" s="39">
        <f>Apr!X43</f>
        <v>0</v>
      </c>
      <c r="G191" s="39">
        <f>Apr!Z43</f>
        <v>0</v>
      </c>
      <c r="I191" s="54"/>
      <c r="J191" s="54"/>
      <c r="K191" s="55"/>
      <c r="L191" s="55"/>
      <c r="M191" s="55"/>
      <c r="N191" s="56"/>
      <c r="P191" s="49">
        <f t="shared" si="4"/>
        <v>0</v>
      </c>
      <c r="Q191" s="44"/>
      <c r="R191" s="41">
        <f>Apr!Q43</f>
        <v>0</v>
      </c>
      <c r="S191" s="50">
        <f t="shared" si="5"/>
        <v>0</v>
      </c>
      <c r="T191" s="46"/>
    </row>
    <row r="192" spans="2:20">
      <c r="B192" s="42">
        <f>Apr!B44</f>
        <v>0</v>
      </c>
      <c r="C192" s="42">
        <f>Apr!D44</f>
        <v>0</v>
      </c>
      <c r="D192" s="38">
        <f>Apr!T44</f>
        <v>0</v>
      </c>
      <c r="E192" s="39">
        <f>Apr!V44</f>
        <v>0</v>
      </c>
      <c r="F192" s="39">
        <f>Apr!X44</f>
        <v>0</v>
      </c>
      <c r="G192" s="39">
        <f>Apr!Z44</f>
        <v>0</v>
      </c>
      <c r="I192" s="54"/>
      <c r="J192" s="54"/>
      <c r="K192" s="55"/>
      <c r="L192" s="55"/>
      <c r="M192" s="55"/>
      <c r="N192" s="56"/>
      <c r="P192" s="49">
        <f t="shared" si="4"/>
        <v>0</v>
      </c>
      <c r="Q192" s="44"/>
      <c r="R192" s="41">
        <f>Apr!Q44</f>
        <v>0</v>
      </c>
      <c r="S192" s="50">
        <f t="shared" si="5"/>
        <v>0</v>
      </c>
      <c r="T192" s="46"/>
    </row>
    <row r="193" spans="2:20">
      <c r="B193" s="42">
        <f>Apr!B45</f>
        <v>0</v>
      </c>
      <c r="C193" s="42">
        <f>Apr!D45</f>
        <v>0</v>
      </c>
      <c r="D193" s="38">
        <f>Apr!T45</f>
        <v>0</v>
      </c>
      <c r="E193" s="39">
        <f>Apr!V45</f>
        <v>0</v>
      </c>
      <c r="F193" s="39">
        <f>Apr!X45</f>
        <v>0</v>
      </c>
      <c r="G193" s="39">
        <f>Apr!Z45</f>
        <v>0</v>
      </c>
      <c r="I193" s="54"/>
      <c r="J193" s="54"/>
      <c r="K193" s="55"/>
      <c r="L193" s="55"/>
      <c r="M193" s="55"/>
      <c r="N193" s="56"/>
      <c r="P193" s="49">
        <f t="shared" si="4"/>
        <v>0</v>
      </c>
      <c r="Q193" s="44"/>
      <c r="R193" s="41">
        <f>Apr!Q45</f>
        <v>0</v>
      </c>
      <c r="S193" s="50">
        <f t="shared" si="5"/>
        <v>0</v>
      </c>
      <c r="T193" s="46"/>
    </row>
    <row r="194" spans="2:20">
      <c r="B194" s="42">
        <f>Apr!B46</f>
        <v>0</v>
      </c>
      <c r="C194" s="42">
        <f>Apr!D46</f>
        <v>0</v>
      </c>
      <c r="D194" s="38">
        <f>Apr!T46</f>
        <v>0</v>
      </c>
      <c r="E194" s="39">
        <f>Apr!V46</f>
        <v>0</v>
      </c>
      <c r="F194" s="39">
        <f>Apr!X46</f>
        <v>0</v>
      </c>
      <c r="G194" s="39">
        <f>Apr!Z46</f>
        <v>0</v>
      </c>
      <c r="I194" s="54"/>
      <c r="J194" s="54"/>
      <c r="K194" s="55"/>
      <c r="L194" s="55"/>
      <c r="M194" s="55"/>
      <c r="N194" s="56"/>
      <c r="P194" s="49">
        <f t="shared" si="4"/>
        <v>0</v>
      </c>
      <c r="Q194" s="44"/>
      <c r="R194" s="41">
        <f>Apr!Q46</f>
        <v>0</v>
      </c>
      <c r="S194" s="50">
        <f t="shared" si="5"/>
        <v>0</v>
      </c>
      <c r="T194" s="46"/>
    </row>
    <row r="195" spans="2:20">
      <c r="B195" s="42">
        <f>Apr!B47</f>
        <v>0</v>
      </c>
      <c r="C195" s="42">
        <f>Apr!D47</f>
        <v>0</v>
      </c>
      <c r="D195" s="38">
        <f>Apr!T47</f>
        <v>0</v>
      </c>
      <c r="E195" s="39">
        <f>Apr!V47</f>
        <v>0</v>
      </c>
      <c r="F195" s="39">
        <f>Apr!X47</f>
        <v>0</v>
      </c>
      <c r="G195" s="39">
        <f>Apr!Z47</f>
        <v>0</v>
      </c>
      <c r="I195" s="54"/>
      <c r="J195" s="54"/>
      <c r="K195" s="55"/>
      <c r="L195" s="55"/>
      <c r="M195" s="55"/>
      <c r="N195" s="56"/>
      <c r="P195" s="49">
        <f t="shared" si="4"/>
        <v>0</v>
      </c>
      <c r="Q195" s="44"/>
      <c r="R195" s="41">
        <f>Apr!Q47</f>
        <v>0</v>
      </c>
      <c r="S195" s="50">
        <f t="shared" si="5"/>
        <v>0</v>
      </c>
      <c r="T195" s="46"/>
    </row>
    <row r="196" spans="2:20">
      <c r="B196" s="42">
        <f>Apr!B48</f>
        <v>0</v>
      </c>
      <c r="C196" s="42">
        <f>Apr!D48</f>
        <v>0</v>
      </c>
      <c r="D196" s="38">
        <f>Apr!T48</f>
        <v>0</v>
      </c>
      <c r="E196" s="39">
        <f>Apr!V48</f>
        <v>0</v>
      </c>
      <c r="F196" s="39">
        <f>Apr!X48</f>
        <v>0</v>
      </c>
      <c r="G196" s="39">
        <f>Apr!Z48</f>
        <v>0</v>
      </c>
      <c r="I196" s="54"/>
      <c r="J196" s="54"/>
      <c r="K196" s="55"/>
      <c r="L196" s="55"/>
      <c r="M196" s="55"/>
      <c r="N196" s="56"/>
      <c r="P196" s="49">
        <f t="shared" si="4"/>
        <v>0</v>
      </c>
      <c r="Q196" s="44"/>
      <c r="R196" s="41">
        <f>Apr!Q48</f>
        <v>0</v>
      </c>
      <c r="S196" s="50">
        <f t="shared" si="5"/>
        <v>0</v>
      </c>
      <c r="T196" s="46"/>
    </row>
    <row r="197" spans="2:20">
      <c r="B197" s="42">
        <f>Apr!B49</f>
        <v>0</v>
      </c>
      <c r="C197" s="42">
        <f>Apr!D49</f>
        <v>0</v>
      </c>
      <c r="D197" s="38">
        <f>Apr!T49</f>
        <v>0</v>
      </c>
      <c r="E197" s="39">
        <f>Apr!V49</f>
        <v>0</v>
      </c>
      <c r="F197" s="39">
        <f>Apr!X49</f>
        <v>0</v>
      </c>
      <c r="G197" s="39">
        <f>Apr!Z49</f>
        <v>0</v>
      </c>
      <c r="I197" s="54"/>
      <c r="J197" s="54"/>
      <c r="K197" s="55"/>
      <c r="L197" s="55"/>
      <c r="M197" s="55"/>
      <c r="N197" s="56"/>
      <c r="P197" s="49">
        <f t="shared" si="4"/>
        <v>0</v>
      </c>
      <c r="Q197" s="44"/>
      <c r="R197" s="41">
        <f>Apr!Q49</f>
        <v>0</v>
      </c>
      <c r="S197" s="50">
        <f t="shared" si="5"/>
        <v>0</v>
      </c>
      <c r="T197" s="46"/>
    </row>
    <row r="198" spans="2:20">
      <c r="B198" s="42">
        <f>Apr!B50</f>
        <v>0</v>
      </c>
      <c r="C198" s="42">
        <f>Apr!D50</f>
        <v>0</v>
      </c>
      <c r="D198" s="38">
        <f>Apr!T50</f>
        <v>0</v>
      </c>
      <c r="E198" s="39">
        <f>Apr!V50</f>
        <v>0</v>
      </c>
      <c r="F198" s="39">
        <f>Apr!X50</f>
        <v>0</v>
      </c>
      <c r="G198" s="39">
        <f>Apr!Z50</f>
        <v>0</v>
      </c>
      <c r="I198" s="54"/>
      <c r="J198" s="54"/>
      <c r="K198" s="55"/>
      <c r="L198" s="55"/>
      <c r="M198" s="55"/>
      <c r="N198" s="56"/>
      <c r="P198" s="49">
        <f t="shared" si="4"/>
        <v>0</v>
      </c>
      <c r="Q198" s="44"/>
      <c r="R198" s="41">
        <f>Apr!Q50</f>
        <v>0</v>
      </c>
      <c r="S198" s="50">
        <f t="shared" si="5"/>
        <v>0</v>
      </c>
      <c r="T198" s="46"/>
    </row>
    <row r="199" spans="2:20">
      <c r="B199" s="42">
        <f>May!B8</f>
        <v>0</v>
      </c>
      <c r="C199" s="42">
        <f>May!D8</f>
        <v>0</v>
      </c>
      <c r="D199" s="38">
        <f>May!T8</f>
        <v>0</v>
      </c>
      <c r="E199" s="39">
        <f>May!V8</f>
        <v>0</v>
      </c>
      <c r="F199" s="39">
        <f>May!X8</f>
        <v>0</v>
      </c>
      <c r="G199" s="39">
        <f>May!Z8</f>
        <v>0</v>
      </c>
      <c r="I199" s="54"/>
      <c r="J199" s="54"/>
      <c r="K199" s="55"/>
      <c r="L199" s="55"/>
      <c r="M199" s="55"/>
      <c r="N199" s="56"/>
      <c r="P199" s="49">
        <f t="shared" si="4"/>
        <v>0</v>
      </c>
      <c r="Q199" s="44"/>
      <c r="R199" s="41">
        <f>May!Q8</f>
        <v>0</v>
      </c>
      <c r="S199" s="50">
        <f t="shared" si="5"/>
        <v>0</v>
      </c>
      <c r="T199" s="46"/>
    </row>
    <row r="200" spans="2:20">
      <c r="B200" s="42">
        <f>May!B9</f>
        <v>0</v>
      </c>
      <c r="C200" s="42">
        <f>May!D9</f>
        <v>0</v>
      </c>
      <c r="D200" s="38">
        <f>May!T9</f>
        <v>0</v>
      </c>
      <c r="E200" s="39">
        <f>May!V9</f>
        <v>0</v>
      </c>
      <c r="F200" s="39">
        <f>May!X9</f>
        <v>0</v>
      </c>
      <c r="G200" s="39">
        <f>May!Z9</f>
        <v>0</v>
      </c>
      <c r="I200" s="54"/>
      <c r="J200" s="54"/>
      <c r="K200" s="55"/>
      <c r="L200" s="55"/>
      <c r="M200" s="55"/>
      <c r="N200" s="56"/>
      <c r="P200" s="49">
        <f t="shared" si="4"/>
        <v>0</v>
      </c>
      <c r="Q200" s="44"/>
      <c r="R200" s="41">
        <f>May!Q9</f>
        <v>0</v>
      </c>
      <c r="S200" s="50">
        <f t="shared" si="5"/>
        <v>0</v>
      </c>
      <c r="T200" s="46"/>
    </row>
    <row r="201" spans="2:20">
      <c r="B201" s="42">
        <f>May!B10</f>
        <v>0</v>
      </c>
      <c r="C201" s="42">
        <f>May!D10</f>
        <v>0</v>
      </c>
      <c r="D201" s="38">
        <f>May!T10</f>
        <v>0</v>
      </c>
      <c r="E201" s="39">
        <f>May!V10</f>
        <v>0</v>
      </c>
      <c r="F201" s="39">
        <f>May!X10</f>
        <v>0</v>
      </c>
      <c r="G201" s="39">
        <f>May!Z10</f>
        <v>0</v>
      </c>
      <c r="I201" s="54"/>
      <c r="J201" s="54"/>
      <c r="K201" s="55"/>
      <c r="L201" s="55"/>
      <c r="M201" s="55"/>
      <c r="N201" s="56"/>
      <c r="P201" s="49">
        <f t="shared" si="4"/>
        <v>0</v>
      </c>
      <c r="Q201" s="44"/>
      <c r="R201" s="41">
        <f>May!Q10</f>
        <v>0</v>
      </c>
      <c r="S201" s="50">
        <f t="shared" si="5"/>
        <v>0</v>
      </c>
      <c r="T201" s="46"/>
    </row>
    <row r="202" spans="2:20">
      <c r="B202" s="42">
        <f>May!B11</f>
        <v>0</v>
      </c>
      <c r="C202" s="42">
        <f>May!D11</f>
        <v>0</v>
      </c>
      <c r="D202" s="38">
        <f>May!T11</f>
        <v>0</v>
      </c>
      <c r="E202" s="39">
        <f>May!V11</f>
        <v>0</v>
      </c>
      <c r="F202" s="39">
        <f>May!X11</f>
        <v>0</v>
      </c>
      <c r="G202" s="39">
        <f>May!Z11</f>
        <v>0</v>
      </c>
      <c r="I202" s="54"/>
      <c r="J202" s="54"/>
      <c r="K202" s="55"/>
      <c r="L202" s="55"/>
      <c r="M202" s="55"/>
      <c r="N202" s="56"/>
      <c r="P202" s="49">
        <f t="shared" si="4"/>
        <v>0</v>
      </c>
      <c r="Q202" s="44"/>
      <c r="R202" s="41">
        <f>May!Q11</f>
        <v>0</v>
      </c>
      <c r="S202" s="50">
        <f t="shared" si="5"/>
        <v>0</v>
      </c>
      <c r="T202" s="46"/>
    </row>
    <row r="203" spans="2:20">
      <c r="B203" s="42">
        <f>May!B12</f>
        <v>0</v>
      </c>
      <c r="C203" s="42">
        <f>May!D12</f>
        <v>0</v>
      </c>
      <c r="D203" s="38">
        <f>May!T12</f>
        <v>0</v>
      </c>
      <c r="E203" s="39">
        <f>May!V12</f>
        <v>0</v>
      </c>
      <c r="F203" s="39">
        <f>May!X12</f>
        <v>0</v>
      </c>
      <c r="G203" s="39">
        <f>May!Z12</f>
        <v>0</v>
      </c>
      <c r="I203" s="54"/>
      <c r="J203" s="54"/>
      <c r="K203" s="55"/>
      <c r="L203" s="55"/>
      <c r="M203" s="55"/>
      <c r="N203" s="56"/>
      <c r="P203" s="49">
        <f t="shared" si="4"/>
        <v>0</v>
      </c>
      <c r="Q203" s="44"/>
      <c r="R203" s="41">
        <f>May!Q12</f>
        <v>0</v>
      </c>
      <c r="S203" s="50">
        <f t="shared" si="5"/>
        <v>0</v>
      </c>
      <c r="T203" s="46"/>
    </row>
    <row r="204" spans="2:20">
      <c r="B204" s="42">
        <f>May!B13</f>
        <v>0</v>
      </c>
      <c r="C204" s="42">
        <f>May!D13</f>
        <v>0</v>
      </c>
      <c r="D204" s="38">
        <f>May!T13</f>
        <v>0</v>
      </c>
      <c r="E204" s="39">
        <f>May!V13</f>
        <v>0</v>
      </c>
      <c r="F204" s="39">
        <f>May!X13</f>
        <v>0</v>
      </c>
      <c r="G204" s="39">
        <f>May!Z13</f>
        <v>0</v>
      </c>
      <c r="I204" s="54"/>
      <c r="J204" s="54"/>
      <c r="K204" s="55"/>
      <c r="L204" s="55"/>
      <c r="M204" s="55"/>
      <c r="N204" s="56"/>
      <c r="P204" s="49">
        <f t="shared" si="4"/>
        <v>0</v>
      </c>
      <c r="Q204" s="44"/>
      <c r="R204" s="41">
        <f>May!Q13</f>
        <v>0</v>
      </c>
      <c r="S204" s="50">
        <f t="shared" si="5"/>
        <v>0</v>
      </c>
      <c r="T204" s="46"/>
    </row>
    <row r="205" spans="2:20">
      <c r="B205" s="42">
        <f>May!B14</f>
        <v>0</v>
      </c>
      <c r="C205" s="42">
        <f>May!D14</f>
        <v>0</v>
      </c>
      <c r="D205" s="38">
        <f>May!T14</f>
        <v>0</v>
      </c>
      <c r="E205" s="39">
        <f>May!V14</f>
        <v>0</v>
      </c>
      <c r="F205" s="39">
        <f>May!X14</f>
        <v>0</v>
      </c>
      <c r="G205" s="39">
        <f>May!Z14</f>
        <v>0</v>
      </c>
      <c r="I205" s="54"/>
      <c r="J205" s="54"/>
      <c r="K205" s="55"/>
      <c r="L205" s="55"/>
      <c r="M205" s="55"/>
      <c r="N205" s="56"/>
      <c r="P205" s="49">
        <f t="shared" si="4"/>
        <v>0</v>
      </c>
      <c r="Q205" s="44"/>
      <c r="R205" s="41">
        <f>May!Q14</f>
        <v>0</v>
      </c>
      <c r="S205" s="50">
        <f t="shared" si="5"/>
        <v>0</v>
      </c>
      <c r="T205" s="46"/>
    </row>
    <row r="206" spans="2:20">
      <c r="B206" s="42">
        <f>May!B15</f>
        <v>0</v>
      </c>
      <c r="C206" s="42">
        <f>May!D15</f>
        <v>0</v>
      </c>
      <c r="D206" s="38">
        <f>May!T15</f>
        <v>0</v>
      </c>
      <c r="E206" s="39">
        <f>May!V15</f>
        <v>0</v>
      </c>
      <c r="F206" s="39">
        <f>May!X15</f>
        <v>0</v>
      </c>
      <c r="G206" s="39">
        <f>May!Z15</f>
        <v>0</v>
      </c>
      <c r="I206" s="54"/>
      <c r="J206" s="54"/>
      <c r="K206" s="55"/>
      <c r="L206" s="55"/>
      <c r="M206" s="55"/>
      <c r="N206" s="56"/>
      <c r="P206" s="49">
        <f t="shared" si="4"/>
        <v>0</v>
      </c>
      <c r="Q206" s="44"/>
      <c r="R206" s="41">
        <f>May!Q15</f>
        <v>0</v>
      </c>
      <c r="S206" s="50">
        <f t="shared" si="5"/>
        <v>0</v>
      </c>
      <c r="T206" s="46"/>
    </row>
    <row r="207" spans="2:20">
      <c r="B207" s="42">
        <f>May!B16</f>
        <v>0</v>
      </c>
      <c r="C207" s="42">
        <f>May!D16</f>
        <v>0</v>
      </c>
      <c r="D207" s="38">
        <f>May!T16</f>
        <v>0</v>
      </c>
      <c r="E207" s="39">
        <f>May!V16</f>
        <v>0</v>
      </c>
      <c r="F207" s="39">
        <f>May!X16</f>
        <v>0</v>
      </c>
      <c r="G207" s="39">
        <f>May!Z16</f>
        <v>0</v>
      </c>
      <c r="I207" s="54"/>
      <c r="J207" s="54"/>
      <c r="K207" s="55"/>
      <c r="L207" s="55"/>
      <c r="M207" s="55"/>
      <c r="N207" s="56"/>
      <c r="P207" s="49">
        <f t="shared" si="4"/>
        <v>0</v>
      </c>
      <c r="Q207" s="44"/>
      <c r="R207" s="41">
        <f>May!Q16</f>
        <v>0</v>
      </c>
      <c r="S207" s="50">
        <f t="shared" si="5"/>
        <v>0</v>
      </c>
      <c r="T207" s="46"/>
    </row>
    <row r="208" spans="2:20">
      <c r="B208" s="42">
        <f>May!B17</f>
        <v>0</v>
      </c>
      <c r="C208" s="42">
        <f>May!D17</f>
        <v>0</v>
      </c>
      <c r="D208" s="38">
        <f>May!T17</f>
        <v>0</v>
      </c>
      <c r="E208" s="39">
        <f>May!V17</f>
        <v>0</v>
      </c>
      <c r="F208" s="39">
        <f>May!X17</f>
        <v>0</v>
      </c>
      <c r="G208" s="39">
        <f>May!Z17</f>
        <v>0</v>
      </c>
      <c r="I208" s="54"/>
      <c r="J208" s="54"/>
      <c r="K208" s="55"/>
      <c r="L208" s="55"/>
      <c r="M208" s="55"/>
      <c r="N208" s="56"/>
      <c r="P208" s="49">
        <f t="shared" si="4"/>
        <v>0</v>
      </c>
      <c r="Q208" s="44"/>
      <c r="R208" s="41">
        <f>May!Q17</f>
        <v>0</v>
      </c>
      <c r="S208" s="50">
        <f t="shared" si="5"/>
        <v>0</v>
      </c>
      <c r="T208" s="46"/>
    </row>
    <row r="209" spans="2:20">
      <c r="B209" s="42">
        <f>May!B18</f>
        <v>0</v>
      </c>
      <c r="C209" s="42">
        <f>May!D18</f>
        <v>0</v>
      </c>
      <c r="D209" s="38">
        <f>May!T18</f>
        <v>0</v>
      </c>
      <c r="E209" s="39">
        <f>May!V18</f>
        <v>0</v>
      </c>
      <c r="F209" s="39">
        <f>May!X18</f>
        <v>0</v>
      </c>
      <c r="G209" s="39">
        <f>May!Z18</f>
        <v>0</v>
      </c>
      <c r="I209" s="54"/>
      <c r="J209" s="54"/>
      <c r="K209" s="55"/>
      <c r="L209" s="55"/>
      <c r="M209" s="55"/>
      <c r="N209" s="56"/>
      <c r="P209" s="49">
        <f t="shared" si="4"/>
        <v>0</v>
      </c>
      <c r="Q209" s="44"/>
      <c r="R209" s="41">
        <f>May!Q18</f>
        <v>0</v>
      </c>
      <c r="S209" s="50">
        <f t="shared" si="5"/>
        <v>0</v>
      </c>
      <c r="T209" s="46"/>
    </row>
    <row r="210" spans="2:20">
      <c r="B210" s="42">
        <f>May!B19</f>
        <v>0</v>
      </c>
      <c r="C210" s="42">
        <f>May!D19</f>
        <v>0</v>
      </c>
      <c r="D210" s="38">
        <f>May!T19</f>
        <v>0</v>
      </c>
      <c r="E210" s="39">
        <f>May!V19</f>
        <v>0</v>
      </c>
      <c r="F210" s="39">
        <f>May!X19</f>
        <v>0</v>
      </c>
      <c r="G210" s="39">
        <f>May!Z19</f>
        <v>0</v>
      </c>
      <c r="I210" s="54"/>
      <c r="J210" s="54"/>
      <c r="K210" s="55"/>
      <c r="L210" s="55"/>
      <c r="M210" s="55"/>
      <c r="N210" s="56"/>
      <c r="P210" s="49">
        <f t="shared" si="4"/>
        <v>0</v>
      </c>
      <c r="Q210" s="44"/>
      <c r="R210" s="41">
        <f>May!Q19</f>
        <v>0</v>
      </c>
      <c r="S210" s="50">
        <f t="shared" si="5"/>
        <v>0</v>
      </c>
      <c r="T210" s="46"/>
    </row>
    <row r="211" spans="2:20">
      <c r="B211" s="42">
        <f>May!B20</f>
        <v>0</v>
      </c>
      <c r="C211" s="42">
        <f>May!D20</f>
        <v>0</v>
      </c>
      <c r="D211" s="38">
        <f>May!T20</f>
        <v>0</v>
      </c>
      <c r="E211" s="39">
        <f>May!V20</f>
        <v>0</v>
      </c>
      <c r="F211" s="39">
        <f>May!X20</f>
        <v>0</v>
      </c>
      <c r="G211" s="39">
        <f>May!Z20</f>
        <v>0</v>
      </c>
      <c r="I211" s="54"/>
      <c r="J211" s="54"/>
      <c r="K211" s="55"/>
      <c r="L211" s="55"/>
      <c r="M211" s="55"/>
      <c r="N211" s="56"/>
      <c r="P211" s="49">
        <f t="shared" si="4"/>
        <v>0</v>
      </c>
      <c r="Q211" s="44"/>
      <c r="R211" s="41">
        <f>May!Q20</f>
        <v>0</v>
      </c>
      <c r="S211" s="50">
        <f t="shared" si="5"/>
        <v>0</v>
      </c>
      <c r="T211" s="46"/>
    </row>
    <row r="212" spans="2:20">
      <c r="B212" s="42">
        <f>May!B21</f>
        <v>0</v>
      </c>
      <c r="C212" s="42">
        <f>May!D21</f>
        <v>0</v>
      </c>
      <c r="D212" s="38">
        <f>May!T21</f>
        <v>0</v>
      </c>
      <c r="E212" s="39">
        <f>May!V21</f>
        <v>0</v>
      </c>
      <c r="F212" s="39">
        <f>May!X21</f>
        <v>0</v>
      </c>
      <c r="G212" s="39">
        <f>May!Z21</f>
        <v>0</v>
      </c>
      <c r="I212" s="54"/>
      <c r="J212" s="54"/>
      <c r="K212" s="55"/>
      <c r="L212" s="55"/>
      <c r="M212" s="55"/>
      <c r="N212" s="56"/>
      <c r="P212" s="49">
        <f t="shared" si="4"/>
        <v>0</v>
      </c>
      <c r="Q212" s="44"/>
      <c r="R212" s="41">
        <f>May!Q21</f>
        <v>0</v>
      </c>
      <c r="S212" s="50">
        <f t="shared" si="5"/>
        <v>0</v>
      </c>
      <c r="T212" s="46"/>
    </row>
    <row r="213" spans="2:20">
      <c r="B213" s="42">
        <f>May!B22</f>
        <v>0</v>
      </c>
      <c r="C213" s="42">
        <f>May!D22</f>
        <v>0</v>
      </c>
      <c r="D213" s="38">
        <f>May!T22</f>
        <v>0</v>
      </c>
      <c r="E213" s="39">
        <f>May!V22</f>
        <v>0</v>
      </c>
      <c r="F213" s="39">
        <f>May!X22</f>
        <v>0</v>
      </c>
      <c r="G213" s="39">
        <f>May!Z22</f>
        <v>0</v>
      </c>
      <c r="I213" s="54"/>
      <c r="J213" s="54"/>
      <c r="K213" s="55"/>
      <c r="L213" s="55"/>
      <c r="M213" s="55"/>
      <c r="N213" s="56"/>
      <c r="P213" s="49">
        <f t="shared" si="4"/>
        <v>0</v>
      </c>
      <c r="Q213" s="44"/>
      <c r="R213" s="41">
        <f>May!Q22</f>
        <v>0</v>
      </c>
      <c r="S213" s="50">
        <f t="shared" si="5"/>
        <v>0</v>
      </c>
      <c r="T213" s="46"/>
    </row>
    <row r="214" spans="2:20">
      <c r="B214" s="42">
        <f>May!B23</f>
        <v>0</v>
      </c>
      <c r="C214" s="42">
        <f>May!D23</f>
        <v>0</v>
      </c>
      <c r="D214" s="38">
        <f>May!T23</f>
        <v>0</v>
      </c>
      <c r="E214" s="39">
        <f>May!V23</f>
        <v>0</v>
      </c>
      <c r="F214" s="39">
        <f>May!X23</f>
        <v>0</v>
      </c>
      <c r="G214" s="39">
        <f>May!Z23</f>
        <v>0</v>
      </c>
      <c r="I214" s="54"/>
      <c r="J214" s="54"/>
      <c r="K214" s="55"/>
      <c r="L214" s="55"/>
      <c r="M214" s="55"/>
      <c r="N214" s="56"/>
      <c r="P214" s="49">
        <f t="shared" si="4"/>
        <v>0</v>
      </c>
      <c r="Q214" s="44"/>
      <c r="R214" s="41">
        <f>May!Q23</f>
        <v>0</v>
      </c>
      <c r="S214" s="50">
        <f t="shared" si="5"/>
        <v>0</v>
      </c>
      <c r="T214" s="46"/>
    </row>
    <row r="215" spans="2:20">
      <c r="B215" s="42">
        <f>May!B24</f>
        <v>0</v>
      </c>
      <c r="C215" s="42">
        <f>May!D24</f>
        <v>0</v>
      </c>
      <c r="D215" s="38">
        <f>May!T24</f>
        <v>0</v>
      </c>
      <c r="E215" s="39">
        <f>May!V24</f>
        <v>0</v>
      </c>
      <c r="F215" s="39">
        <f>May!X24</f>
        <v>0</v>
      </c>
      <c r="G215" s="39">
        <f>May!Z24</f>
        <v>0</v>
      </c>
      <c r="I215" s="54"/>
      <c r="J215" s="54"/>
      <c r="K215" s="55"/>
      <c r="L215" s="55"/>
      <c r="M215" s="55"/>
      <c r="N215" s="56"/>
      <c r="P215" s="49">
        <f t="shared" si="4"/>
        <v>0</v>
      </c>
      <c r="Q215" s="44"/>
      <c r="R215" s="41">
        <f>May!Q24</f>
        <v>0</v>
      </c>
      <c r="S215" s="50">
        <f t="shared" si="5"/>
        <v>0</v>
      </c>
      <c r="T215" s="46"/>
    </row>
    <row r="216" spans="2:20">
      <c r="B216" s="42">
        <f>May!B25</f>
        <v>0</v>
      </c>
      <c r="C216" s="42">
        <f>May!D25</f>
        <v>0</v>
      </c>
      <c r="D216" s="38">
        <f>May!T25</f>
        <v>0</v>
      </c>
      <c r="E216" s="39">
        <f>May!V25</f>
        <v>0</v>
      </c>
      <c r="F216" s="39">
        <f>May!X25</f>
        <v>0</v>
      </c>
      <c r="G216" s="39">
        <f>May!Z25</f>
        <v>0</v>
      </c>
      <c r="I216" s="54"/>
      <c r="J216" s="54"/>
      <c r="K216" s="55"/>
      <c r="L216" s="55"/>
      <c r="M216" s="55"/>
      <c r="N216" s="56"/>
      <c r="P216" s="49">
        <f t="shared" si="4"/>
        <v>0</v>
      </c>
      <c r="Q216" s="44"/>
      <c r="R216" s="41">
        <f>May!Q25</f>
        <v>0</v>
      </c>
      <c r="S216" s="50">
        <f t="shared" si="5"/>
        <v>0</v>
      </c>
      <c r="T216" s="46"/>
    </row>
    <row r="217" spans="2:20">
      <c r="B217" s="42">
        <f>May!B26</f>
        <v>0</v>
      </c>
      <c r="C217" s="42">
        <f>May!D26</f>
        <v>0</v>
      </c>
      <c r="D217" s="38">
        <f>May!T26</f>
        <v>0</v>
      </c>
      <c r="E217" s="39">
        <f>May!V26</f>
        <v>0</v>
      </c>
      <c r="F217" s="39">
        <f>May!X26</f>
        <v>0</v>
      </c>
      <c r="G217" s="39">
        <f>May!Z26</f>
        <v>0</v>
      </c>
      <c r="I217" s="54"/>
      <c r="J217" s="54"/>
      <c r="K217" s="55"/>
      <c r="L217" s="55"/>
      <c r="M217" s="55"/>
      <c r="N217" s="56"/>
      <c r="P217" s="49">
        <f t="shared" si="4"/>
        <v>0</v>
      </c>
      <c r="Q217" s="44"/>
      <c r="R217" s="41">
        <f>May!Q26</f>
        <v>0</v>
      </c>
      <c r="S217" s="50">
        <f t="shared" si="5"/>
        <v>0</v>
      </c>
      <c r="T217" s="46"/>
    </row>
    <row r="218" spans="2:20">
      <c r="B218" s="42">
        <f>May!B27</f>
        <v>0</v>
      </c>
      <c r="C218" s="42">
        <f>May!D27</f>
        <v>0</v>
      </c>
      <c r="D218" s="38">
        <f>May!T27</f>
        <v>0</v>
      </c>
      <c r="E218" s="39">
        <f>May!V27</f>
        <v>0</v>
      </c>
      <c r="F218" s="39">
        <f>May!X27</f>
        <v>0</v>
      </c>
      <c r="G218" s="39">
        <f>May!Z27</f>
        <v>0</v>
      </c>
      <c r="I218" s="54"/>
      <c r="J218" s="54"/>
      <c r="K218" s="55"/>
      <c r="L218" s="55"/>
      <c r="M218" s="55"/>
      <c r="N218" s="56"/>
      <c r="P218" s="49">
        <f t="shared" si="4"/>
        <v>0</v>
      </c>
      <c r="Q218" s="44"/>
      <c r="R218" s="41">
        <f>May!Q27</f>
        <v>0</v>
      </c>
      <c r="S218" s="50">
        <f t="shared" si="5"/>
        <v>0</v>
      </c>
      <c r="T218" s="46"/>
    </row>
    <row r="219" spans="2:20">
      <c r="B219" s="42">
        <f>May!B28</f>
        <v>0</v>
      </c>
      <c r="C219" s="42">
        <f>May!D28</f>
        <v>0</v>
      </c>
      <c r="D219" s="38">
        <f>May!T28</f>
        <v>0</v>
      </c>
      <c r="E219" s="39">
        <f>May!V28</f>
        <v>0</v>
      </c>
      <c r="F219" s="39">
        <f>May!X28</f>
        <v>0</v>
      </c>
      <c r="G219" s="39">
        <f>May!Z28</f>
        <v>0</v>
      </c>
      <c r="I219" s="54"/>
      <c r="J219" s="54"/>
      <c r="K219" s="55"/>
      <c r="L219" s="55"/>
      <c r="M219" s="55"/>
      <c r="N219" s="56"/>
      <c r="P219" s="49">
        <f t="shared" si="4"/>
        <v>0</v>
      </c>
      <c r="Q219" s="44"/>
      <c r="R219" s="41">
        <f>May!Q28</f>
        <v>0</v>
      </c>
      <c r="S219" s="50">
        <f t="shared" si="5"/>
        <v>0</v>
      </c>
      <c r="T219" s="46"/>
    </row>
    <row r="220" spans="2:20">
      <c r="B220" s="42">
        <f>May!B29</f>
        <v>0</v>
      </c>
      <c r="C220" s="42">
        <f>May!D29</f>
        <v>0</v>
      </c>
      <c r="D220" s="38">
        <f>May!T29</f>
        <v>0</v>
      </c>
      <c r="E220" s="39">
        <f>May!V29</f>
        <v>0</v>
      </c>
      <c r="F220" s="39">
        <f>May!X29</f>
        <v>0</v>
      </c>
      <c r="G220" s="39">
        <f>May!Z29</f>
        <v>0</v>
      </c>
      <c r="I220" s="54"/>
      <c r="J220" s="54"/>
      <c r="K220" s="55"/>
      <c r="L220" s="55"/>
      <c r="M220" s="55"/>
      <c r="N220" s="56"/>
      <c r="P220" s="49">
        <f t="shared" ref="P220:P283" si="6">J220-I220</f>
        <v>0</v>
      </c>
      <c r="Q220" s="44"/>
      <c r="R220" s="41">
        <f>May!Q29</f>
        <v>0</v>
      </c>
      <c r="S220" s="50">
        <f t="shared" ref="S220:S283" si="7">C220-B220</f>
        <v>0</v>
      </c>
      <c r="T220" s="46"/>
    </row>
    <row r="221" spans="2:20">
      <c r="B221" s="42">
        <f>May!B30</f>
        <v>0</v>
      </c>
      <c r="C221" s="42">
        <f>May!D30</f>
        <v>0</v>
      </c>
      <c r="D221" s="38">
        <f>May!T30</f>
        <v>0</v>
      </c>
      <c r="E221" s="39">
        <f>May!V30</f>
        <v>0</v>
      </c>
      <c r="F221" s="39">
        <f>May!X30</f>
        <v>0</v>
      </c>
      <c r="G221" s="39">
        <f>May!Z30</f>
        <v>0</v>
      </c>
      <c r="I221" s="54"/>
      <c r="J221" s="54"/>
      <c r="K221" s="55"/>
      <c r="L221" s="55"/>
      <c r="M221" s="55"/>
      <c r="N221" s="56"/>
      <c r="P221" s="49">
        <f t="shared" si="6"/>
        <v>0</v>
      </c>
      <c r="Q221" s="44"/>
      <c r="R221" s="41">
        <f>May!Q30</f>
        <v>0</v>
      </c>
      <c r="S221" s="50">
        <f t="shared" si="7"/>
        <v>0</v>
      </c>
      <c r="T221" s="46"/>
    </row>
    <row r="222" spans="2:20">
      <c r="B222" s="42">
        <f>May!B31</f>
        <v>0</v>
      </c>
      <c r="C222" s="42">
        <f>May!D31</f>
        <v>0</v>
      </c>
      <c r="D222" s="38">
        <f>May!T31</f>
        <v>0</v>
      </c>
      <c r="E222" s="39">
        <f>May!V31</f>
        <v>0</v>
      </c>
      <c r="F222" s="39">
        <f>May!X31</f>
        <v>0</v>
      </c>
      <c r="G222" s="39">
        <f>May!Z31</f>
        <v>0</v>
      </c>
      <c r="I222" s="54"/>
      <c r="J222" s="54"/>
      <c r="K222" s="55"/>
      <c r="L222" s="55"/>
      <c r="M222" s="55"/>
      <c r="N222" s="56"/>
      <c r="P222" s="49">
        <f t="shared" si="6"/>
        <v>0</v>
      </c>
      <c r="Q222" s="44"/>
      <c r="R222" s="41">
        <f>May!Q31</f>
        <v>0</v>
      </c>
      <c r="S222" s="50">
        <f t="shared" si="7"/>
        <v>0</v>
      </c>
      <c r="T222" s="46"/>
    </row>
    <row r="223" spans="2:20">
      <c r="B223" s="42">
        <f>May!B32</f>
        <v>0</v>
      </c>
      <c r="C223" s="42">
        <f>May!D32</f>
        <v>0</v>
      </c>
      <c r="D223" s="38">
        <f>May!T32</f>
        <v>0</v>
      </c>
      <c r="E223" s="39">
        <f>May!V32</f>
        <v>0</v>
      </c>
      <c r="F223" s="39">
        <f>May!X32</f>
        <v>0</v>
      </c>
      <c r="G223" s="39">
        <f>May!Z32</f>
        <v>0</v>
      </c>
      <c r="I223" s="54"/>
      <c r="J223" s="54"/>
      <c r="K223" s="55"/>
      <c r="L223" s="55"/>
      <c r="M223" s="55"/>
      <c r="N223" s="56"/>
      <c r="P223" s="49">
        <f t="shared" si="6"/>
        <v>0</v>
      </c>
      <c r="Q223" s="44"/>
      <c r="R223" s="41">
        <f>May!Q32</f>
        <v>0</v>
      </c>
      <c r="S223" s="50">
        <f t="shared" si="7"/>
        <v>0</v>
      </c>
      <c r="T223" s="46"/>
    </row>
    <row r="224" spans="2:20">
      <c r="B224" s="42">
        <f>May!B33</f>
        <v>0</v>
      </c>
      <c r="C224" s="42">
        <f>May!D33</f>
        <v>0</v>
      </c>
      <c r="D224" s="38">
        <f>May!T33</f>
        <v>0</v>
      </c>
      <c r="E224" s="39">
        <f>May!V33</f>
        <v>0</v>
      </c>
      <c r="F224" s="39">
        <f>May!X33</f>
        <v>0</v>
      </c>
      <c r="G224" s="39">
        <f>May!Z33</f>
        <v>0</v>
      </c>
      <c r="I224" s="54"/>
      <c r="J224" s="54"/>
      <c r="K224" s="55"/>
      <c r="L224" s="55"/>
      <c r="M224" s="55"/>
      <c r="N224" s="56"/>
      <c r="P224" s="49">
        <f t="shared" si="6"/>
        <v>0</v>
      </c>
      <c r="Q224" s="44"/>
      <c r="R224" s="41">
        <f>May!Q33</f>
        <v>0</v>
      </c>
      <c r="S224" s="50">
        <f t="shared" si="7"/>
        <v>0</v>
      </c>
      <c r="T224" s="46"/>
    </row>
    <row r="225" spans="2:20">
      <c r="B225" s="42">
        <f>May!B34</f>
        <v>0</v>
      </c>
      <c r="C225" s="42">
        <f>May!D34</f>
        <v>0</v>
      </c>
      <c r="D225" s="38">
        <f>May!T34</f>
        <v>0</v>
      </c>
      <c r="E225" s="39">
        <f>May!V34</f>
        <v>0</v>
      </c>
      <c r="F225" s="39">
        <f>May!X34</f>
        <v>0</v>
      </c>
      <c r="G225" s="39">
        <f>May!Z34</f>
        <v>0</v>
      </c>
      <c r="I225" s="54"/>
      <c r="J225" s="54"/>
      <c r="K225" s="55"/>
      <c r="L225" s="57"/>
      <c r="M225" s="55"/>
      <c r="N225" s="56"/>
      <c r="P225" s="49">
        <f t="shared" si="6"/>
        <v>0</v>
      </c>
      <c r="Q225" s="44"/>
      <c r="R225" s="41">
        <f>May!Q34</f>
        <v>0</v>
      </c>
      <c r="S225" s="50">
        <f t="shared" si="7"/>
        <v>0</v>
      </c>
      <c r="T225" s="46"/>
    </row>
    <row r="226" spans="2:20">
      <c r="B226" s="42">
        <f>May!B35</f>
        <v>0</v>
      </c>
      <c r="C226" s="42">
        <f>May!D35</f>
        <v>0</v>
      </c>
      <c r="D226" s="38">
        <f>May!T35</f>
        <v>0</v>
      </c>
      <c r="E226" s="39">
        <f>May!V35</f>
        <v>0</v>
      </c>
      <c r="F226" s="39">
        <f>May!X35</f>
        <v>0</v>
      </c>
      <c r="G226" s="39">
        <f>May!Z35</f>
        <v>0</v>
      </c>
      <c r="I226" s="54"/>
      <c r="J226" s="54"/>
      <c r="K226" s="55"/>
      <c r="L226" s="57"/>
      <c r="M226" s="55"/>
      <c r="N226" s="56"/>
      <c r="P226" s="49">
        <f t="shared" si="6"/>
        <v>0</v>
      </c>
      <c r="Q226" s="44"/>
      <c r="R226" s="41">
        <f>May!Q35</f>
        <v>0</v>
      </c>
      <c r="S226" s="50">
        <f t="shared" si="7"/>
        <v>0</v>
      </c>
      <c r="T226" s="46"/>
    </row>
    <row r="227" spans="2:20">
      <c r="B227" s="42">
        <f>May!B36</f>
        <v>0</v>
      </c>
      <c r="C227" s="42">
        <f>May!D36</f>
        <v>0</v>
      </c>
      <c r="D227" s="38">
        <f>May!T36</f>
        <v>0</v>
      </c>
      <c r="E227" s="39">
        <f>May!V36</f>
        <v>0</v>
      </c>
      <c r="F227" s="39">
        <f>May!X36</f>
        <v>0</v>
      </c>
      <c r="G227" s="39">
        <f>May!Z36</f>
        <v>0</v>
      </c>
      <c r="I227" s="54"/>
      <c r="J227" s="54"/>
      <c r="K227" s="55"/>
      <c r="L227" s="57"/>
      <c r="M227" s="55"/>
      <c r="N227" s="56"/>
      <c r="P227" s="49">
        <f t="shared" si="6"/>
        <v>0</v>
      </c>
      <c r="Q227" s="44"/>
      <c r="R227" s="41">
        <f>May!Q36</f>
        <v>0</v>
      </c>
      <c r="S227" s="50">
        <f t="shared" si="7"/>
        <v>0</v>
      </c>
      <c r="T227" s="46"/>
    </row>
    <row r="228" spans="2:20">
      <c r="B228" s="42">
        <f>May!B37</f>
        <v>0</v>
      </c>
      <c r="C228" s="42">
        <f>May!D37</f>
        <v>0</v>
      </c>
      <c r="D228" s="38">
        <f>May!T37</f>
        <v>0</v>
      </c>
      <c r="E228" s="39">
        <f>May!V37</f>
        <v>0</v>
      </c>
      <c r="F228" s="39">
        <f>May!X37</f>
        <v>0</v>
      </c>
      <c r="G228" s="39">
        <f>May!Z37</f>
        <v>0</v>
      </c>
      <c r="I228" s="54"/>
      <c r="J228" s="54"/>
      <c r="K228" s="55"/>
      <c r="L228" s="57"/>
      <c r="M228" s="55"/>
      <c r="N228" s="56"/>
      <c r="P228" s="49">
        <f t="shared" si="6"/>
        <v>0</v>
      </c>
      <c r="Q228" s="44"/>
      <c r="R228" s="41">
        <f>May!Q37</f>
        <v>0</v>
      </c>
      <c r="S228" s="50">
        <f t="shared" si="7"/>
        <v>0</v>
      </c>
      <c r="T228" s="46"/>
    </row>
    <row r="229" spans="2:20">
      <c r="B229" s="42">
        <f>May!B38</f>
        <v>0</v>
      </c>
      <c r="C229" s="42">
        <f>May!D38</f>
        <v>0</v>
      </c>
      <c r="D229" s="38">
        <f>May!T38</f>
        <v>0</v>
      </c>
      <c r="E229" s="39">
        <f>May!V38</f>
        <v>0</v>
      </c>
      <c r="F229" s="39">
        <f>May!X38</f>
        <v>0</v>
      </c>
      <c r="G229" s="39">
        <f>May!Z38</f>
        <v>0</v>
      </c>
      <c r="I229" s="54"/>
      <c r="J229" s="54"/>
      <c r="K229" s="55"/>
      <c r="L229" s="57"/>
      <c r="M229" s="55"/>
      <c r="N229" s="56"/>
      <c r="P229" s="49">
        <f t="shared" si="6"/>
        <v>0</v>
      </c>
      <c r="Q229" s="44"/>
      <c r="R229" s="41">
        <f>May!Q38</f>
        <v>0</v>
      </c>
      <c r="S229" s="50">
        <f t="shared" si="7"/>
        <v>0</v>
      </c>
      <c r="T229" s="46"/>
    </row>
    <row r="230" spans="2:20">
      <c r="B230" s="42">
        <f>May!B39</f>
        <v>0</v>
      </c>
      <c r="C230" s="42">
        <f>May!D39</f>
        <v>0</v>
      </c>
      <c r="D230" s="38">
        <f>May!T39</f>
        <v>0</v>
      </c>
      <c r="E230" s="39">
        <f>May!V39</f>
        <v>0</v>
      </c>
      <c r="F230" s="39">
        <f>May!X39</f>
        <v>0</v>
      </c>
      <c r="G230" s="39">
        <f>May!Z39</f>
        <v>0</v>
      </c>
      <c r="I230" s="54"/>
      <c r="J230" s="54"/>
      <c r="K230" s="55"/>
      <c r="L230" s="57"/>
      <c r="M230" s="55"/>
      <c r="N230" s="56"/>
      <c r="P230" s="49">
        <f t="shared" si="6"/>
        <v>0</v>
      </c>
      <c r="Q230" s="44"/>
      <c r="R230" s="41">
        <f>May!Q39</f>
        <v>0</v>
      </c>
      <c r="S230" s="50">
        <f t="shared" si="7"/>
        <v>0</v>
      </c>
      <c r="T230" s="46"/>
    </row>
    <row r="231" spans="2:20">
      <c r="B231" s="42">
        <f>May!B40</f>
        <v>0</v>
      </c>
      <c r="C231" s="42">
        <f>May!D40</f>
        <v>0</v>
      </c>
      <c r="D231" s="38">
        <f>May!T40</f>
        <v>0</v>
      </c>
      <c r="E231" s="39">
        <f>May!V40</f>
        <v>0</v>
      </c>
      <c r="F231" s="39">
        <f>May!X40</f>
        <v>0</v>
      </c>
      <c r="G231" s="39">
        <f>May!Z40</f>
        <v>0</v>
      </c>
      <c r="I231" s="54"/>
      <c r="J231" s="54"/>
      <c r="K231" s="55"/>
      <c r="L231" s="57"/>
      <c r="M231" s="55"/>
      <c r="N231" s="56"/>
      <c r="P231" s="49">
        <f t="shared" si="6"/>
        <v>0</v>
      </c>
      <c r="Q231" s="44"/>
      <c r="R231" s="41">
        <f>May!Q40</f>
        <v>0</v>
      </c>
      <c r="S231" s="50">
        <f t="shared" si="7"/>
        <v>0</v>
      </c>
      <c r="T231" s="46"/>
    </row>
    <row r="232" spans="2:20">
      <c r="B232" s="42">
        <f>May!B41</f>
        <v>0</v>
      </c>
      <c r="C232" s="42">
        <f>May!D41</f>
        <v>0</v>
      </c>
      <c r="D232" s="38">
        <f>May!T41</f>
        <v>0</v>
      </c>
      <c r="E232" s="39">
        <f>May!V41</f>
        <v>0</v>
      </c>
      <c r="F232" s="39">
        <f>May!X41</f>
        <v>0</v>
      </c>
      <c r="G232" s="39">
        <f>May!Z41</f>
        <v>0</v>
      </c>
      <c r="I232" s="54"/>
      <c r="J232" s="54"/>
      <c r="K232" s="55"/>
      <c r="L232" s="57"/>
      <c r="M232" s="55"/>
      <c r="N232" s="56"/>
      <c r="P232" s="49">
        <f t="shared" si="6"/>
        <v>0</v>
      </c>
      <c r="Q232" s="44"/>
      <c r="R232" s="41">
        <f>May!Q41</f>
        <v>0</v>
      </c>
      <c r="S232" s="50">
        <f t="shared" si="7"/>
        <v>0</v>
      </c>
      <c r="T232" s="46"/>
    </row>
    <row r="233" spans="2:20">
      <c r="B233" s="42">
        <f>May!B42</f>
        <v>0</v>
      </c>
      <c r="C233" s="42">
        <f>May!D42</f>
        <v>0</v>
      </c>
      <c r="D233" s="38">
        <f>May!T42</f>
        <v>0</v>
      </c>
      <c r="E233" s="39">
        <f>May!V42</f>
        <v>0</v>
      </c>
      <c r="F233" s="39">
        <f>May!X42</f>
        <v>0</v>
      </c>
      <c r="G233" s="39">
        <f>May!Z42</f>
        <v>0</v>
      </c>
      <c r="I233" s="54"/>
      <c r="J233" s="54"/>
      <c r="K233" s="55"/>
      <c r="L233" s="57"/>
      <c r="M233" s="55"/>
      <c r="N233" s="56"/>
      <c r="P233" s="49">
        <f t="shared" si="6"/>
        <v>0</v>
      </c>
      <c r="Q233" s="44"/>
      <c r="R233" s="41">
        <f>May!Q42</f>
        <v>0</v>
      </c>
      <c r="S233" s="50">
        <f t="shared" si="7"/>
        <v>0</v>
      </c>
      <c r="T233" s="46"/>
    </row>
    <row r="234" spans="2:20">
      <c r="B234" s="42">
        <f>May!B43</f>
        <v>0</v>
      </c>
      <c r="C234" s="42">
        <f>May!D43</f>
        <v>0</v>
      </c>
      <c r="D234" s="38">
        <f>May!T43</f>
        <v>0</v>
      </c>
      <c r="E234" s="39">
        <f>May!V43</f>
        <v>0</v>
      </c>
      <c r="F234" s="39">
        <f>May!X43</f>
        <v>0</v>
      </c>
      <c r="G234" s="39">
        <f>May!Z43</f>
        <v>0</v>
      </c>
      <c r="I234" s="54"/>
      <c r="J234" s="54"/>
      <c r="K234" s="55"/>
      <c r="L234" s="57"/>
      <c r="M234" s="55"/>
      <c r="N234" s="56"/>
      <c r="P234" s="49">
        <f t="shared" si="6"/>
        <v>0</v>
      </c>
      <c r="Q234" s="44"/>
      <c r="R234" s="41">
        <f>May!Q43</f>
        <v>0</v>
      </c>
      <c r="S234" s="50">
        <f t="shared" si="7"/>
        <v>0</v>
      </c>
      <c r="T234" s="46"/>
    </row>
    <row r="235" spans="2:20">
      <c r="B235" s="42">
        <f>May!B44</f>
        <v>0</v>
      </c>
      <c r="C235" s="42">
        <f>May!D44</f>
        <v>0</v>
      </c>
      <c r="D235" s="38">
        <f>May!T44</f>
        <v>0</v>
      </c>
      <c r="E235" s="39">
        <f>May!V44</f>
        <v>0</v>
      </c>
      <c r="F235" s="39">
        <f>May!X44</f>
        <v>0</v>
      </c>
      <c r="G235" s="39">
        <f>May!Z44</f>
        <v>0</v>
      </c>
      <c r="I235" s="54"/>
      <c r="J235" s="54"/>
      <c r="K235" s="55"/>
      <c r="L235" s="57"/>
      <c r="M235" s="55"/>
      <c r="N235" s="56"/>
      <c r="P235" s="49">
        <f t="shared" si="6"/>
        <v>0</v>
      </c>
      <c r="Q235" s="44"/>
      <c r="R235" s="41">
        <f>May!Q44</f>
        <v>0</v>
      </c>
      <c r="S235" s="50">
        <f t="shared" si="7"/>
        <v>0</v>
      </c>
      <c r="T235" s="46"/>
    </row>
    <row r="236" spans="2:20">
      <c r="B236" s="42">
        <f>May!B45</f>
        <v>0</v>
      </c>
      <c r="C236" s="42">
        <f>May!D45</f>
        <v>0</v>
      </c>
      <c r="D236" s="38">
        <f>May!T45</f>
        <v>0</v>
      </c>
      <c r="E236" s="39">
        <f>May!V45</f>
        <v>0</v>
      </c>
      <c r="F236" s="39">
        <f>May!X45</f>
        <v>0</v>
      </c>
      <c r="G236" s="39">
        <f>May!Z45</f>
        <v>0</v>
      </c>
      <c r="I236" s="54"/>
      <c r="J236" s="54"/>
      <c r="K236" s="55"/>
      <c r="L236" s="57"/>
      <c r="M236" s="55"/>
      <c r="N236" s="56"/>
      <c r="P236" s="49">
        <f t="shared" si="6"/>
        <v>0</v>
      </c>
      <c r="Q236" s="44"/>
      <c r="R236" s="41">
        <f>May!Q45</f>
        <v>0</v>
      </c>
      <c r="S236" s="50">
        <f t="shared" si="7"/>
        <v>0</v>
      </c>
      <c r="T236" s="46"/>
    </row>
    <row r="237" spans="2:20">
      <c r="B237" s="42">
        <f>May!B46</f>
        <v>0</v>
      </c>
      <c r="C237" s="42">
        <f>May!D46</f>
        <v>0</v>
      </c>
      <c r="D237" s="38">
        <f>May!T46</f>
        <v>0</v>
      </c>
      <c r="E237" s="39">
        <f>May!V46</f>
        <v>0</v>
      </c>
      <c r="F237" s="39">
        <f>May!X46</f>
        <v>0</v>
      </c>
      <c r="G237" s="39">
        <f>May!Z46</f>
        <v>0</v>
      </c>
      <c r="I237" s="54"/>
      <c r="J237" s="54"/>
      <c r="K237" s="55"/>
      <c r="L237" s="57"/>
      <c r="M237" s="55"/>
      <c r="N237" s="56"/>
      <c r="P237" s="49">
        <f t="shared" si="6"/>
        <v>0</v>
      </c>
      <c r="Q237" s="44"/>
      <c r="R237" s="41">
        <f>May!Q46</f>
        <v>0</v>
      </c>
      <c r="S237" s="50">
        <f t="shared" si="7"/>
        <v>0</v>
      </c>
      <c r="T237" s="46"/>
    </row>
    <row r="238" spans="2:20">
      <c r="B238" s="42">
        <f>May!B47</f>
        <v>0</v>
      </c>
      <c r="C238" s="42">
        <f>May!D47</f>
        <v>0</v>
      </c>
      <c r="D238" s="38">
        <f>May!T47</f>
        <v>0</v>
      </c>
      <c r="E238" s="39">
        <f>May!V47</f>
        <v>0</v>
      </c>
      <c r="F238" s="39">
        <f>May!X47</f>
        <v>0</v>
      </c>
      <c r="G238" s="39">
        <f>May!Z47</f>
        <v>0</v>
      </c>
      <c r="I238" s="54"/>
      <c r="J238" s="54"/>
      <c r="K238" s="55"/>
      <c r="L238" s="57"/>
      <c r="M238" s="55"/>
      <c r="N238" s="56"/>
      <c r="P238" s="49">
        <f t="shared" si="6"/>
        <v>0</v>
      </c>
      <c r="Q238" s="44"/>
      <c r="R238" s="41">
        <f>May!Q47</f>
        <v>0</v>
      </c>
      <c r="S238" s="50">
        <f t="shared" si="7"/>
        <v>0</v>
      </c>
      <c r="T238" s="46"/>
    </row>
    <row r="239" spans="2:20">
      <c r="B239" s="42">
        <f>May!B48</f>
        <v>0</v>
      </c>
      <c r="C239" s="42">
        <f>May!D48</f>
        <v>0</v>
      </c>
      <c r="D239" s="38">
        <f>May!T48</f>
        <v>0</v>
      </c>
      <c r="E239" s="39">
        <f>May!V48</f>
        <v>0</v>
      </c>
      <c r="F239" s="39">
        <f>May!X48</f>
        <v>0</v>
      </c>
      <c r="G239" s="39">
        <f>May!Z48</f>
        <v>0</v>
      </c>
      <c r="I239" s="54"/>
      <c r="J239" s="54"/>
      <c r="K239" s="55"/>
      <c r="L239" s="57"/>
      <c r="M239" s="55"/>
      <c r="N239" s="56"/>
      <c r="P239" s="49">
        <f t="shared" si="6"/>
        <v>0</v>
      </c>
      <c r="Q239" s="44"/>
      <c r="R239" s="41">
        <f>May!Q48</f>
        <v>0</v>
      </c>
      <c r="S239" s="50">
        <f t="shared" si="7"/>
        <v>0</v>
      </c>
      <c r="T239" s="46"/>
    </row>
    <row r="240" spans="2:20">
      <c r="B240" s="42">
        <f>May!B49</f>
        <v>0</v>
      </c>
      <c r="C240" s="42">
        <f>May!D49</f>
        <v>0</v>
      </c>
      <c r="D240" s="38">
        <f>May!T49</f>
        <v>0</v>
      </c>
      <c r="E240" s="39">
        <f>May!V49</f>
        <v>0</v>
      </c>
      <c r="F240" s="39">
        <f>May!X49</f>
        <v>0</v>
      </c>
      <c r="G240" s="39">
        <f>May!Z49</f>
        <v>0</v>
      </c>
      <c r="I240" s="54"/>
      <c r="J240" s="54"/>
      <c r="K240" s="55"/>
      <c r="L240" s="57"/>
      <c r="M240" s="55"/>
      <c r="N240" s="56"/>
      <c r="P240" s="49">
        <f t="shared" si="6"/>
        <v>0</v>
      </c>
      <c r="Q240" s="44"/>
      <c r="R240" s="41">
        <f>May!Q49</f>
        <v>0</v>
      </c>
      <c r="S240" s="50">
        <f t="shared" si="7"/>
        <v>0</v>
      </c>
      <c r="T240" s="46"/>
    </row>
    <row r="241" spans="2:20">
      <c r="B241" s="42">
        <f>May!B50</f>
        <v>0</v>
      </c>
      <c r="C241" s="42">
        <f>May!D50</f>
        <v>0</v>
      </c>
      <c r="D241" s="38">
        <f>May!T50</f>
        <v>0</v>
      </c>
      <c r="E241" s="39">
        <f>May!V50</f>
        <v>0</v>
      </c>
      <c r="F241" s="39">
        <f>May!X50</f>
        <v>0</v>
      </c>
      <c r="G241" s="39">
        <f>May!Z50</f>
        <v>0</v>
      </c>
      <c r="I241" s="54"/>
      <c r="J241" s="54"/>
      <c r="K241" s="55"/>
      <c r="L241" s="57"/>
      <c r="M241" s="55"/>
      <c r="N241" s="56"/>
      <c r="P241" s="49">
        <f t="shared" si="6"/>
        <v>0</v>
      </c>
      <c r="Q241" s="44"/>
      <c r="R241" s="41">
        <f>May!Q50</f>
        <v>0</v>
      </c>
      <c r="S241" s="50">
        <f t="shared" si="7"/>
        <v>0</v>
      </c>
      <c r="T241" s="46"/>
    </row>
    <row r="242" spans="2:20">
      <c r="B242" s="42">
        <f>Jun!B8</f>
        <v>0</v>
      </c>
      <c r="C242" s="42">
        <f>Jun!D8</f>
        <v>0</v>
      </c>
      <c r="D242" s="38">
        <f>Jun!T8</f>
        <v>0</v>
      </c>
      <c r="E242" s="39">
        <f>Jun!V8</f>
        <v>0</v>
      </c>
      <c r="F242" s="39">
        <f>Jun!X8</f>
        <v>0</v>
      </c>
      <c r="G242" s="39">
        <f>Jun!Z8</f>
        <v>0</v>
      </c>
      <c r="I242" s="54"/>
      <c r="J242" s="54"/>
      <c r="K242" s="55"/>
      <c r="L242" s="57"/>
      <c r="M242" s="55"/>
      <c r="N242" s="56"/>
      <c r="P242" s="49">
        <f t="shared" si="6"/>
        <v>0</v>
      </c>
      <c r="Q242" s="44"/>
      <c r="R242" s="41">
        <f>Jun!Q8</f>
        <v>0</v>
      </c>
      <c r="S242" s="50">
        <f t="shared" si="7"/>
        <v>0</v>
      </c>
      <c r="T242" s="46"/>
    </row>
    <row r="243" spans="2:20">
      <c r="B243" s="42">
        <f>Jun!B9</f>
        <v>0</v>
      </c>
      <c r="C243" s="42">
        <f>Jun!D9</f>
        <v>0</v>
      </c>
      <c r="D243" s="38">
        <f>Jun!T9</f>
        <v>0</v>
      </c>
      <c r="E243" s="39">
        <f>Jun!V9</f>
        <v>0</v>
      </c>
      <c r="F243" s="39">
        <f>Jun!X9</f>
        <v>0</v>
      </c>
      <c r="G243" s="39">
        <f>Jun!Z9</f>
        <v>0</v>
      </c>
      <c r="I243" s="54"/>
      <c r="J243" s="54"/>
      <c r="K243" s="55"/>
      <c r="L243" s="57"/>
      <c r="M243" s="55"/>
      <c r="N243" s="56"/>
      <c r="P243" s="49">
        <f t="shared" si="6"/>
        <v>0</v>
      </c>
      <c r="Q243" s="44"/>
      <c r="R243" s="41">
        <f>Jun!Q9</f>
        <v>0</v>
      </c>
      <c r="S243" s="50">
        <f t="shared" si="7"/>
        <v>0</v>
      </c>
      <c r="T243" s="46"/>
    </row>
    <row r="244" spans="2:20">
      <c r="B244" s="42">
        <f>Jun!B10</f>
        <v>0</v>
      </c>
      <c r="C244" s="42">
        <f>Jun!D10</f>
        <v>0</v>
      </c>
      <c r="D244" s="38">
        <f>Jun!T10</f>
        <v>0</v>
      </c>
      <c r="E244" s="39">
        <f>Jun!V10</f>
        <v>0</v>
      </c>
      <c r="F244" s="39">
        <f>Jun!X10</f>
        <v>0</v>
      </c>
      <c r="G244" s="39">
        <f>Jun!Z10</f>
        <v>0</v>
      </c>
      <c r="I244" s="54"/>
      <c r="J244" s="54"/>
      <c r="K244" s="55"/>
      <c r="L244" s="57"/>
      <c r="M244" s="55"/>
      <c r="N244" s="56"/>
      <c r="P244" s="49">
        <f t="shared" si="6"/>
        <v>0</v>
      </c>
      <c r="Q244" s="44"/>
      <c r="R244" s="41">
        <f>Jun!Q10</f>
        <v>0</v>
      </c>
      <c r="S244" s="50">
        <f t="shared" si="7"/>
        <v>0</v>
      </c>
      <c r="T244" s="46"/>
    </row>
    <row r="245" spans="2:20">
      <c r="B245" s="42">
        <f>Jun!B11</f>
        <v>0</v>
      </c>
      <c r="C245" s="42">
        <f>Jun!D11</f>
        <v>0</v>
      </c>
      <c r="D245" s="38">
        <f>Jun!T11</f>
        <v>0</v>
      </c>
      <c r="E245" s="39">
        <f>Jun!V11</f>
        <v>0</v>
      </c>
      <c r="F245" s="39">
        <f>Jun!X11</f>
        <v>0</v>
      </c>
      <c r="G245" s="39">
        <f>Jun!Z11</f>
        <v>0</v>
      </c>
      <c r="I245" s="54"/>
      <c r="J245" s="54"/>
      <c r="K245" s="55"/>
      <c r="L245" s="57"/>
      <c r="M245" s="55"/>
      <c r="N245" s="56"/>
      <c r="P245" s="49">
        <f t="shared" si="6"/>
        <v>0</v>
      </c>
      <c r="Q245" s="44"/>
      <c r="R245" s="41">
        <f>Jun!Q11</f>
        <v>0</v>
      </c>
      <c r="S245" s="50">
        <f t="shared" si="7"/>
        <v>0</v>
      </c>
      <c r="T245" s="46"/>
    </row>
    <row r="246" spans="2:20">
      <c r="B246" s="42">
        <f>Jun!B12</f>
        <v>0</v>
      </c>
      <c r="C246" s="42">
        <f>Jun!D12</f>
        <v>0</v>
      </c>
      <c r="D246" s="38">
        <f>Jun!T12</f>
        <v>0</v>
      </c>
      <c r="E246" s="39">
        <f>Jun!V12</f>
        <v>0</v>
      </c>
      <c r="F246" s="39">
        <f>Jun!X12</f>
        <v>0</v>
      </c>
      <c r="G246" s="39">
        <f>Jun!Z12</f>
        <v>0</v>
      </c>
      <c r="I246" s="54"/>
      <c r="J246" s="54"/>
      <c r="K246" s="55"/>
      <c r="L246" s="57"/>
      <c r="M246" s="55"/>
      <c r="N246" s="56"/>
      <c r="P246" s="49">
        <f t="shared" si="6"/>
        <v>0</v>
      </c>
      <c r="Q246" s="44"/>
      <c r="R246" s="41">
        <f>Jun!Q12</f>
        <v>0</v>
      </c>
      <c r="S246" s="50">
        <f t="shared" si="7"/>
        <v>0</v>
      </c>
      <c r="T246" s="46"/>
    </row>
    <row r="247" spans="2:20">
      <c r="B247" s="42">
        <f>Jun!B13</f>
        <v>0</v>
      </c>
      <c r="C247" s="42">
        <f>Jun!D13</f>
        <v>0</v>
      </c>
      <c r="D247" s="38">
        <f>Jun!T13</f>
        <v>0</v>
      </c>
      <c r="E247" s="39">
        <f>Jun!V13</f>
        <v>0</v>
      </c>
      <c r="F247" s="39">
        <f>Jun!X13</f>
        <v>0</v>
      </c>
      <c r="G247" s="39">
        <f>Jun!Z13</f>
        <v>0</v>
      </c>
      <c r="I247" s="54"/>
      <c r="J247" s="54"/>
      <c r="K247" s="55"/>
      <c r="L247" s="57"/>
      <c r="M247" s="55"/>
      <c r="N247" s="56"/>
      <c r="P247" s="49">
        <f t="shared" si="6"/>
        <v>0</v>
      </c>
      <c r="Q247" s="44"/>
      <c r="R247" s="41">
        <f>Jun!Q13</f>
        <v>0</v>
      </c>
      <c r="S247" s="50">
        <f t="shared" si="7"/>
        <v>0</v>
      </c>
      <c r="T247" s="46"/>
    </row>
    <row r="248" spans="2:20">
      <c r="B248" s="42">
        <f>Jun!B14</f>
        <v>0</v>
      </c>
      <c r="C248" s="42">
        <f>Jun!D14</f>
        <v>0</v>
      </c>
      <c r="D248" s="38">
        <f>Jun!T14</f>
        <v>0</v>
      </c>
      <c r="E248" s="39">
        <f>Jun!V14</f>
        <v>0</v>
      </c>
      <c r="F248" s="39">
        <f>Jun!X14</f>
        <v>0</v>
      </c>
      <c r="G248" s="39">
        <f>Jun!Z14</f>
        <v>0</v>
      </c>
      <c r="I248" s="54"/>
      <c r="J248" s="54"/>
      <c r="K248" s="55"/>
      <c r="L248" s="57"/>
      <c r="M248" s="55"/>
      <c r="N248" s="56"/>
      <c r="P248" s="49">
        <f t="shared" si="6"/>
        <v>0</v>
      </c>
      <c r="Q248" s="44"/>
      <c r="R248" s="41">
        <f>Jun!Q14</f>
        <v>0</v>
      </c>
      <c r="S248" s="50">
        <f t="shared" si="7"/>
        <v>0</v>
      </c>
      <c r="T248" s="46"/>
    </row>
    <row r="249" spans="2:20">
      <c r="B249" s="42">
        <f>Jun!B15</f>
        <v>0</v>
      </c>
      <c r="C249" s="42">
        <f>Jun!D15</f>
        <v>0</v>
      </c>
      <c r="D249" s="38">
        <f>Jun!T15</f>
        <v>0</v>
      </c>
      <c r="E249" s="39">
        <f>Jun!V15</f>
        <v>0</v>
      </c>
      <c r="F249" s="39">
        <f>Jun!X15</f>
        <v>0</v>
      </c>
      <c r="G249" s="39">
        <f>Jun!Z15</f>
        <v>0</v>
      </c>
      <c r="I249" s="54"/>
      <c r="J249" s="54"/>
      <c r="K249" s="55"/>
      <c r="L249" s="57"/>
      <c r="M249" s="55"/>
      <c r="N249" s="56"/>
      <c r="P249" s="49">
        <f t="shared" si="6"/>
        <v>0</v>
      </c>
      <c r="Q249" s="44"/>
      <c r="R249" s="41">
        <f>Jun!Q15</f>
        <v>0</v>
      </c>
      <c r="S249" s="50">
        <f t="shared" si="7"/>
        <v>0</v>
      </c>
      <c r="T249" s="46"/>
    </row>
    <row r="250" spans="2:20">
      <c r="B250" s="42">
        <f>Jun!B16</f>
        <v>0</v>
      </c>
      <c r="C250" s="42">
        <f>Jun!D16</f>
        <v>0</v>
      </c>
      <c r="D250" s="38">
        <f>Jun!T16</f>
        <v>0</v>
      </c>
      <c r="E250" s="39">
        <f>Jun!V16</f>
        <v>0</v>
      </c>
      <c r="F250" s="39">
        <f>Jun!X16</f>
        <v>0</v>
      </c>
      <c r="G250" s="39">
        <f>Jun!Z16</f>
        <v>0</v>
      </c>
      <c r="I250" s="54"/>
      <c r="J250" s="54"/>
      <c r="K250" s="55"/>
      <c r="L250" s="57"/>
      <c r="M250" s="55"/>
      <c r="N250" s="56"/>
      <c r="P250" s="49">
        <f t="shared" si="6"/>
        <v>0</v>
      </c>
      <c r="Q250" s="44"/>
      <c r="R250" s="41">
        <f>Jun!Q16</f>
        <v>0</v>
      </c>
      <c r="S250" s="50">
        <f t="shared" si="7"/>
        <v>0</v>
      </c>
      <c r="T250" s="46"/>
    </row>
    <row r="251" spans="2:20">
      <c r="B251" s="42">
        <f>Jun!B17</f>
        <v>0</v>
      </c>
      <c r="C251" s="42">
        <f>Jun!D17</f>
        <v>0</v>
      </c>
      <c r="D251" s="38">
        <f>Jun!T17</f>
        <v>0</v>
      </c>
      <c r="E251" s="39">
        <f>Jun!V17</f>
        <v>0</v>
      </c>
      <c r="F251" s="39">
        <f>Jun!X17</f>
        <v>0</v>
      </c>
      <c r="G251" s="39">
        <f>Jun!Z17</f>
        <v>0</v>
      </c>
      <c r="I251" s="54"/>
      <c r="J251" s="54"/>
      <c r="K251" s="55"/>
      <c r="L251" s="57"/>
      <c r="M251" s="55"/>
      <c r="N251" s="56"/>
      <c r="P251" s="49">
        <f t="shared" si="6"/>
        <v>0</v>
      </c>
      <c r="Q251" s="44"/>
      <c r="R251" s="41">
        <f>Jun!Q17</f>
        <v>0</v>
      </c>
      <c r="S251" s="50">
        <f t="shared" si="7"/>
        <v>0</v>
      </c>
      <c r="T251" s="46"/>
    </row>
    <row r="252" spans="2:20">
      <c r="B252" s="42">
        <f>Jun!B18</f>
        <v>0</v>
      </c>
      <c r="C252" s="42">
        <f>Jun!D18</f>
        <v>0</v>
      </c>
      <c r="D252" s="38">
        <f>Jun!T18</f>
        <v>0</v>
      </c>
      <c r="E252" s="39">
        <f>Jun!V18</f>
        <v>0</v>
      </c>
      <c r="F252" s="39">
        <f>Jun!X18</f>
        <v>0</v>
      </c>
      <c r="G252" s="39">
        <f>Jun!Z18</f>
        <v>0</v>
      </c>
      <c r="I252" s="54"/>
      <c r="J252" s="54"/>
      <c r="K252" s="55"/>
      <c r="L252" s="57"/>
      <c r="M252" s="55"/>
      <c r="N252" s="56"/>
      <c r="P252" s="49">
        <f t="shared" si="6"/>
        <v>0</v>
      </c>
      <c r="Q252" s="44"/>
      <c r="R252" s="41">
        <f>Jun!Q18</f>
        <v>0</v>
      </c>
      <c r="S252" s="50">
        <f t="shared" si="7"/>
        <v>0</v>
      </c>
      <c r="T252" s="46"/>
    </row>
    <row r="253" spans="2:20">
      <c r="B253" s="42">
        <f>Jun!B19</f>
        <v>0</v>
      </c>
      <c r="C253" s="42">
        <f>Jun!D19</f>
        <v>0</v>
      </c>
      <c r="D253" s="38">
        <f>Jun!T19</f>
        <v>0</v>
      </c>
      <c r="E253" s="39">
        <f>Jun!V19</f>
        <v>0</v>
      </c>
      <c r="F253" s="39">
        <f>Jun!X19</f>
        <v>0</v>
      </c>
      <c r="G253" s="39">
        <f>Jun!Z19</f>
        <v>0</v>
      </c>
      <c r="I253" s="54"/>
      <c r="J253" s="54"/>
      <c r="K253" s="55"/>
      <c r="L253" s="57"/>
      <c r="M253" s="55"/>
      <c r="N253" s="56"/>
      <c r="P253" s="49">
        <f t="shared" si="6"/>
        <v>0</v>
      </c>
      <c r="Q253" s="44"/>
      <c r="R253" s="41">
        <f>Jun!Q19</f>
        <v>0</v>
      </c>
      <c r="S253" s="50">
        <f t="shared" si="7"/>
        <v>0</v>
      </c>
      <c r="T253" s="46"/>
    </row>
    <row r="254" spans="2:20">
      <c r="B254" s="42">
        <f>Jun!B20</f>
        <v>0</v>
      </c>
      <c r="C254" s="42">
        <f>Jun!D20</f>
        <v>0</v>
      </c>
      <c r="D254" s="38">
        <f>Jun!T20</f>
        <v>0</v>
      </c>
      <c r="E254" s="39">
        <f>Jun!V20</f>
        <v>0</v>
      </c>
      <c r="F254" s="39">
        <f>Jun!X20</f>
        <v>0</v>
      </c>
      <c r="G254" s="39">
        <f>Jun!Z20</f>
        <v>0</v>
      </c>
      <c r="I254" s="54"/>
      <c r="J254" s="54"/>
      <c r="K254" s="55"/>
      <c r="L254" s="57"/>
      <c r="M254" s="55"/>
      <c r="N254" s="56"/>
      <c r="P254" s="49">
        <f t="shared" si="6"/>
        <v>0</v>
      </c>
      <c r="Q254" s="44"/>
      <c r="R254" s="41">
        <f>Jun!Q20</f>
        <v>0</v>
      </c>
      <c r="S254" s="50">
        <f t="shared" si="7"/>
        <v>0</v>
      </c>
      <c r="T254" s="46"/>
    </row>
    <row r="255" spans="2:20">
      <c r="B255" s="42">
        <f>Jun!B21</f>
        <v>0</v>
      </c>
      <c r="C255" s="42">
        <f>Jun!D21</f>
        <v>0</v>
      </c>
      <c r="D255" s="38">
        <f>Jun!T21</f>
        <v>0</v>
      </c>
      <c r="E255" s="39">
        <f>Jun!V21</f>
        <v>0</v>
      </c>
      <c r="F255" s="39">
        <f>Jun!X21</f>
        <v>0</v>
      </c>
      <c r="G255" s="39">
        <f>Jun!Z21</f>
        <v>0</v>
      </c>
      <c r="I255" s="54"/>
      <c r="J255" s="54"/>
      <c r="K255" s="55"/>
      <c r="L255" s="57"/>
      <c r="M255" s="55"/>
      <c r="N255" s="56"/>
      <c r="P255" s="49">
        <f t="shared" si="6"/>
        <v>0</v>
      </c>
      <c r="Q255" s="44"/>
      <c r="R255" s="41">
        <f>Jun!Q21</f>
        <v>0</v>
      </c>
      <c r="S255" s="50">
        <f t="shared" si="7"/>
        <v>0</v>
      </c>
      <c r="T255" s="46"/>
    </row>
    <row r="256" spans="2:20">
      <c r="B256" s="42">
        <f>Jun!B22</f>
        <v>0</v>
      </c>
      <c r="C256" s="42">
        <f>Jun!D22</f>
        <v>0</v>
      </c>
      <c r="D256" s="38">
        <f>Jun!T22</f>
        <v>0</v>
      </c>
      <c r="E256" s="39">
        <f>Jun!V22</f>
        <v>0</v>
      </c>
      <c r="F256" s="39">
        <f>Jun!X22</f>
        <v>0</v>
      </c>
      <c r="G256" s="39">
        <f>Jun!Z22</f>
        <v>0</v>
      </c>
      <c r="I256" s="54"/>
      <c r="J256" s="54"/>
      <c r="K256" s="55"/>
      <c r="L256" s="57"/>
      <c r="M256" s="55"/>
      <c r="N256" s="56"/>
      <c r="P256" s="49">
        <f t="shared" si="6"/>
        <v>0</v>
      </c>
      <c r="Q256" s="44"/>
      <c r="R256" s="41">
        <f>Jun!Q22</f>
        <v>0</v>
      </c>
      <c r="S256" s="50">
        <f t="shared" si="7"/>
        <v>0</v>
      </c>
      <c r="T256" s="46"/>
    </row>
    <row r="257" spans="2:20">
      <c r="B257" s="42">
        <f>Jun!B23</f>
        <v>0</v>
      </c>
      <c r="C257" s="42">
        <f>Jun!D23</f>
        <v>0</v>
      </c>
      <c r="D257" s="38">
        <f>Jun!T23</f>
        <v>0</v>
      </c>
      <c r="E257" s="39">
        <f>Jun!V23</f>
        <v>0</v>
      </c>
      <c r="F257" s="39">
        <f>Jun!X23</f>
        <v>0</v>
      </c>
      <c r="G257" s="39">
        <f>Jun!Z23</f>
        <v>0</v>
      </c>
      <c r="I257" s="54"/>
      <c r="J257" s="54"/>
      <c r="K257" s="55"/>
      <c r="L257" s="57"/>
      <c r="M257" s="55"/>
      <c r="N257" s="56"/>
      <c r="P257" s="49">
        <f t="shared" si="6"/>
        <v>0</v>
      </c>
      <c r="Q257" s="44"/>
      <c r="R257" s="41">
        <f>Jun!Q23</f>
        <v>0</v>
      </c>
      <c r="S257" s="50">
        <f t="shared" si="7"/>
        <v>0</v>
      </c>
      <c r="T257" s="46"/>
    </row>
    <row r="258" spans="2:20">
      <c r="B258" s="42">
        <f>Jun!B24</f>
        <v>0</v>
      </c>
      <c r="C258" s="42">
        <f>Jun!D24</f>
        <v>0</v>
      </c>
      <c r="D258" s="38">
        <f>Jun!T24</f>
        <v>0</v>
      </c>
      <c r="E258" s="39">
        <f>Jun!V24</f>
        <v>0</v>
      </c>
      <c r="F258" s="39">
        <f>Jun!X24</f>
        <v>0</v>
      </c>
      <c r="G258" s="39">
        <f>Jun!Z24</f>
        <v>0</v>
      </c>
      <c r="I258" s="54"/>
      <c r="J258" s="54"/>
      <c r="K258" s="55"/>
      <c r="L258" s="57"/>
      <c r="M258" s="55"/>
      <c r="N258" s="56"/>
      <c r="P258" s="49">
        <f t="shared" si="6"/>
        <v>0</v>
      </c>
      <c r="Q258" s="44"/>
      <c r="R258" s="41">
        <f>Jun!Q24</f>
        <v>0</v>
      </c>
      <c r="S258" s="50">
        <f t="shared" si="7"/>
        <v>0</v>
      </c>
      <c r="T258" s="46"/>
    </row>
    <row r="259" spans="2:20">
      <c r="B259" s="42">
        <f>Jun!B25</f>
        <v>0</v>
      </c>
      <c r="C259" s="42">
        <f>Jun!D25</f>
        <v>0</v>
      </c>
      <c r="D259" s="38">
        <f>Jun!T25</f>
        <v>0</v>
      </c>
      <c r="E259" s="39">
        <f>Jun!V25</f>
        <v>0</v>
      </c>
      <c r="F259" s="39">
        <f>Jun!X25</f>
        <v>0</v>
      </c>
      <c r="G259" s="39">
        <f>Jun!Z25</f>
        <v>0</v>
      </c>
      <c r="I259" s="54"/>
      <c r="J259" s="54"/>
      <c r="K259" s="55"/>
      <c r="L259" s="57"/>
      <c r="M259" s="55"/>
      <c r="N259" s="56"/>
      <c r="P259" s="49">
        <f t="shared" si="6"/>
        <v>0</v>
      </c>
      <c r="Q259" s="44"/>
      <c r="R259" s="41">
        <f>Jun!Q25</f>
        <v>0</v>
      </c>
      <c r="S259" s="50">
        <f t="shared" si="7"/>
        <v>0</v>
      </c>
      <c r="T259" s="46"/>
    </row>
    <row r="260" spans="2:20">
      <c r="B260" s="42">
        <f>Jun!B26</f>
        <v>0</v>
      </c>
      <c r="C260" s="42">
        <f>Jun!D26</f>
        <v>0</v>
      </c>
      <c r="D260" s="38">
        <f>Jun!T26</f>
        <v>0</v>
      </c>
      <c r="E260" s="39">
        <f>Jun!V26</f>
        <v>0</v>
      </c>
      <c r="F260" s="39">
        <f>Jun!X26</f>
        <v>0</v>
      </c>
      <c r="G260" s="39">
        <f>Jun!Z26</f>
        <v>0</v>
      </c>
      <c r="I260" s="54"/>
      <c r="J260" s="54"/>
      <c r="K260" s="55"/>
      <c r="L260" s="57"/>
      <c r="M260" s="55"/>
      <c r="N260" s="56"/>
      <c r="P260" s="49">
        <f t="shared" si="6"/>
        <v>0</v>
      </c>
      <c r="Q260" s="44"/>
      <c r="R260" s="41">
        <f>Jun!Q26</f>
        <v>0</v>
      </c>
      <c r="S260" s="50">
        <f t="shared" si="7"/>
        <v>0</v>
      </c>
      <c r="T260" s="46"/>
    </row>
    <row r="261" spans="2:20">
      <c r="B261" s="42">
        <f>Jun!B27</f>
        <v>0</v>
      </c>
      <c r="C261" s="42">
        <f>Jun!D27</f>
        <v>0</v>
      </c>
      <c r="D261" s="38">
        <f>Jun!T27</f>
        <v>0</v>
      </c>
      <c r="E261" s="39">
        <f>Jun!V27</f>
        <v>0</v>
      </c>
      <c r="F261" s="39">
        <f>Jun!X27</f>
        <v>0</v>
      </c>
      <c r="G261" s="39">
        <f>Jun!Z27</f>
        <v>0</v>
      </c>
      <c r="I261" s="54"/>
      <c r="J261" s="54"/>
      <c r="K261" s="55"/>
      <c r="L261" s="57"/>
      <c r="M261" s="55"/>
      <c r="N261" s="56"/>
      <c r="P261" s="49">
        <f t="shared" si="6"/>
        <v>0</v>
      </c>
      <c r="Q261" s="44"/>
      <c r="R261" s="41">
        <f>Jun!Q27</f>
        <v>0</v>
      </c>
      <c r="S261" s="50">
        <f t="shared" si="7"/>
        <v>0</v>
      </c>
      <c r="T261" s="46"/>
    </row>
    <row r="262" spans="2:20">
      <c r="B262" s="42">
        <f>Jun!B28</f>
        <v>0</v>
      </c>
      <c r="C262" s="42">
        <f>Jun!D28</f>
        <v>0</v>
      </c>
      <c r="D262" s="38">
        <f>Jun!T28</f>
        <v>0</v>
      </c>
      <c r="E262" s="39">
        <f>Jun!V28</f>
        <v>0</v>
      </c>
      <c r="F262" s="39">
        <f>Jun!X28</f>
        <v>0</v>
      </c>
      <c r="G262" s="39">
        <f>Jun!Z28</f>
        <v>0</v>
      </c>
      <c r="I262" s="54"/>
      <c r="J262" s="54"/>
      <c r="K262" s="55"/>
      <c r="L262" s="57"/>
      <c r="M262" s="55"/>
      <c r="N262" s="56"/>
      <c r="P262" s="49">
        <f t="shared" si="6"/>
        <v>0</v>
      </c>
      <c r="Q262" s="44"/>
      <c r="R262" s="41">
        <f>Jun!Q28</f>
        <v>0</v>
      </c>
      <c r="S262" s="50">
        <f t="shared" si="7"/>
        <v>0</v>
      </c>
      <c r="T262" s="46"/>
    </row>
    <row r="263" spans="2:20">
      <c r="B263" s="42">
        <f>Jun!B29</f>
        <v>0</v>
      </c>
      <c r="C263" s="42">
        <f>Jun!D29</f>
        <v>0</v>
      </c>
      <c r="D263" s="38">
        <f>Jun!T29</f>
        <v>0</v>
      </c>
      <c r="E263" s="39">
        <f>Jun!V29</f>
        <v>0</v>
      </c>
      <c r="F263" s="39">
        <f>Jun!X29</f>
        <v>0</v>
      </c>
      <c r="G263" s="39">
        <f>Jun!Z29</f>
        <v>0</v>
      </c>
      <c r="I263" s="54"/>
      <c r="J263" s="54"/>
      <c r="K263" s="55"/>
      <c r="L263" s="55"/>
      <c r="M263" s="55"/>
      <c r="N263" s="56"/>
      <c r="P263" s="49">
        <f t="shared" si="6"/>
        <v>0</v>
      </c>
      <c r="Q263" s="44"/>
      <c r="R263" s="41">
        <f>Jun!Q29</f>
        <v>0</v>
      </c>
      <c r="S263" s="50">
        <f t="shared" si="7"/>
        <v>0</v>
      </c>
      <c r="T263" s="46"/>
    </row>
    <row r="264" spans="2:20">
      <c r="B264" s="42">
        <f>Jun!B30</f>
        <v>0</v>
      </c>
      <c r="C264" s="42">
        <f>Jun!D30</f>
        <v>0</v>
      </c>
      <c r="D264" s="38">
        <f>Jun!T30</f>
        <v>0</v>
      </c>
      <c r="E264" s="39">
        <f>Jun!V30</f>
        <v>0</v>
      </c>
      <c r="F264" s="39">
        <f>Jun!X30</f>
        <v>0</v>
      </c>
      <c r="G264" s="39">
        <f>Jun!Z30</f>
        <v>0</v>
      </c>
      <c r="I264" s="54"/>
      <c r="J264" s="54"/>
      <c r="K264" s="55"/>
      <c r="L264" s="55"/>
      <c r="M264" s="55"/>
      <c r="N264" s="56"/>
      <c r="P264" s="49">
        <f t="shared" si="6"/>
        <v>0</v>
      </c>
      <c r="Q264" s="44"/>
      <c r="R264" s="41">
        <f>Jun!Q30</f>
        <v>0</v>
      </c>
      <c r="S264" s="50">
        <f t="shared" si="7"/>
        <v>0</v>
      </c>
      <c r="T264" s="46"/>
    </row>
    <row r="265" spans="2:20">
      <c r="B265" s="42">
        <f>Jun!B31</f>
        <v>0</v>
      </c>
      <c r="C265" s="42">
        <f>Jun!D31</f>
        <v>0</v>
      </c>
      <c r="D265" s="38">
        <f>Jun!T31</f>
        <v>0</v>
      </c>
      <c r="E265" s="39">
        <f>Jun!V31</f>
        <v>0</v>
      </c>
      <c r="F265" s="39">
        <f>Jun!X31</f>
        <v>0</v>
      </c>
      <c r="G265" s="39">
        <f>Jun!Z31</f>
        <v>0</v>
      </c>
      <c r="I265" s="54"/>
      <c r="J265" s="54"/>
      <c r="K265" s="55"/>
      <c r="L265" s="55"/>
      <c r="M265" s="55"/>
      <c r="N265" s="56"/>
      <c r="P265" s="49">
        <f t="shared" si="6"/>
        <v>0</v>
      </c>
      <c r="Q265" s="44"/>
      <c r="R265" s="41">
        <f>Jun!Q31</f>
        <v>0</v>
      </c>
      <c r="S265" s="50">
        <f t="shared" si="7"/>
        <v>0</v>
      </c>
      <c r="T265" s="46"/>
    </row>
    <row r="266" spans="2:20">
      <c r="B266" s="42">
        <f>Jun!B32</f>
        <v>0</v>
      </c>
      <c r="C266" s="42">
        <f>Jun!D32</f>
        <v>0</v>
      </c>
      <c r="D266" s="38">
        <f>Jun!T32</f>
        <v>0</v>
      </c>
      <c r="E266" s="39">
        <f>Jun!V32</f>
        <v>0</v>
      </c>
      <c r="F266" s="39">
        <f>Jun!X32</f>
        <v>0</v>
      </c>
      <c r="G266" s="39">
        <f>Jun!Z32</f>
        <v>0</v>
      </c>
      <c r="I266" s="54"/>
      <c r="J266" s="54"/>
      <c r="K266" s="55"/>
      <c r="L266" s="55"/>
      <c r="M266" s="55"/>
      <c r="N266" s="56"/>
      <c r="P266" s="49">
        <f t="shared" si="6"/>
        <v>0</v>
      </c>
      <c r="Q266" s="44"/>
      <c r="R266" s="41">
        <f>Jun!Q32</f>
        <v>0</v>
      </c>
      <c r="S266" s="50">
        <f t="shared" si="7"/>
        <v>0</v>
      </c>
      <c r="T266" s="46"/>
    </row>
    <row r="267" spans="2:20">
      <c r="B267" s="42">
        <f>Jun!B33</f>
        <v>0</v>
      </c>
      <c r="C267" s="42">
        <f>Jun!D33</f>
        <v>0</v>
      </c>
      <c r="D267" s="38">
        <f>Jun!T33</f>
        <v>0</v>
      </c>
      <c r="E267" s="39">
        <f>Jun!V33</f>
        <v>0</v>
      </c>
      <c r="F267" s="39">
        <f>Jun!X33</f>
        <v>0</v>
      </c>
      <c r="G267" s="39">
        <f>Jun!Z33</f>
        <v>0</v>
      </c>
      <c r="I267" s="54"/>
      <c r="J267" s="54"/>
      <c r="K267" s="55"/>
      <c r="L267" s="55"/>
      <c r="M267" s="55"/>
      <c r="N267" s="56"/>
      <c r="P267" s="49">
        <f t="shared" si="6"/>
        <v>0</v>
      </c>
      <c r="Q267" s="44"/>
      <c r="R267" s="41">
        <f>Jun!Q33</f>
        <v>0</v>
      </c>
      <c r="S267" s="50">
        <f t="shared" si="7"/>
        <v>0</v>
      </c>
      <c r="T267" s="46"/>
    </row>
    <row r="268" spans="2:20">
      <c r="B268" s="42">
        <f>Jun!B34</f>
        <v>0</v>
      </c>
      <c r="C268" s="42">
        <f>Jun!D34</f>
        <v>0</v>
      </c>
      <c r="D268" s="38">
        <f>Jun!T34</f>
        <v>0</v>
      </c>
      <c r="E268" s="39">
        <f>Jun!V34</f>
        <v>0</v>
      </c>
      <c r="F268" s="39">
        <f>Jun!X34</f>
        <v>0</v>
      </c>
      <c r="G268" s="39">
        <f>Jun!Z34</f>
        <v>0</v>
      </c>
      <c r="I268" s="54"/>
      <c r="J268" s="54"/>
      <c r="K268" s="55"/>
      <c r="L268" s="55"/>
      <c r="M268" s="55"/>
      <c r="N268" s="56"/>
      <c r="P268" s="49">
        <f t="shared" si="6"/>
        <v>0</v>
      </c>
      <c r="Q268" s="44"/>
      <c r="R268" s="41">
        <f>Jun!Q34</f>
        <v>0</v>
      </c>
      <c r="S268" s="50">
        <f t="shared" si="7"/>
        <v>0</v>
      </c>
      <c r="T268" s="46"/>
    </row>
    <row r="269" spans="2:20">
      <c r="B269" s="42">
        <f>Jun!B35</f>
        <v>0</v>
      </c>
      <c r="C269" s="42">
        <f>Jun!D35</f>
        <v>0</v>
      </c>
      <c r="D269" s="38">
        <f>Jun!T35</f>
        <v>0</v>
      </c>
      <c r="E269" s="39">
        <f>Jun!V35</f>
        <v>0</v>
      </c>
      <c r="F269" s="39">
        <f>Jun!X35</f>
        <v>0</v>
      </c>
      <c r="G269" s="39">
        <f>Jun!Z35</f>
        <v>0</v>
      </c>
      <c r="I269" s="54"/>
      <c r="J269" s="54"/>
      <c r="K269" s="55"/>
      <c r="L269" s="55"/>
      <c r="M269" s="55"/>
      <c r="N269" s="56"/>
      <c r="P269" s="49">
        <f t="shared" si="6"/>
        <v>0</v>
      </c>
      <c r="Q269" s="44"/>
      <c r="R269" s="41">
        <f>Jun!Q35</f>
        <v>0</v>
      </c>
      <c r="S269" s="50">
        <f t="shared" si="7"/>
        <v>0</v>
      </c>
      <c r="T269" s="46"/>
    </row>
    <row r="270" spans="2:20">
      <c r="B270" s="42">
        <f>Jun!B36</f>
        <v>0</v>
      </c>
      <c r="C270" s="42">
        <f>Jun!D36</f>
        <v>0</v>
      </c>
      <c r="D270" s="38">
        <f>Jun!T36</f>
        <v>0</v>
      </c>
      <c r="E270" s="39">
        <f>Jun!V36</f>
        <v>0</v>
      </c>
      <c r="F270" s="39">
        <f>Jun!X36</f>
        <v>0</v>
      </c>
      <c r="G270" s="39">
        <f>Jun!Z36</f>
        <v>0</v>
      </c>
      <c r="I270" s="54"/>
      <c r="J270" s="54"/>
      <c r="K270" s="55"/>
      <c r="L270" s="55"/>
      <c r="M270" s="55"/>
      <c r="N270" s="56"/>
      <c r="P270" s="49">
        <f t="shared" si="6"/>
        <v>0</v>
      </c>
      <c r="Q270" s="44"/>
      <c r="R270" s="41">
        <f>Jun!Q36</f>
        <v>0</v>
      </c>
      <c r="S270" s="50">
        <f t="shared" si="7"/>
        <v>0</v>
      </c>
      <c r="T270" s="46"/>
    </row>
    <row r="271" spans="2:20">
      <c r="B271" s="42">
        <f>Jun!B37</f>
        <v>0</v>
      </c>
      <c r="C271" s="42">
        <f>Jun!D37</f>
        <v>0</v>
      </c>
      <c r="D271" s="38">
        <f>Jun!T37</f>
        <v>0</v>
      </c>
      <c r="E271" s="39">
        <f>Jun!V37</f>
        <v>0</v>
      </c>
      <c r="F271" s="39">
        <f>Jun!X37</f>
        <v>0</v>
      </c>
      <c r="G271" s="39">
        <f>Jun!Z37</f>
        <v>0</v>
      </c>
      <c r="I271" s="54"/>
      <c r="J271" s="54"/>
      <c r="K271" s="55"/>
      <c r="L271" s="55"/>
      <c r="M271" s="55"/>
      <c r="N271" s="56"/>
      <c r="P271" s="49">
        <f t="shared" si="6"/>
        <v>0</v>
      </c>
      <c r="Q271" s="44"/>
      <c r="R271" s="41">
        <f>Jun!Q37</f>
        <v>0</v>
      </c>
      <c r="S271" s="50">
        <f t="shared" si="7"/>
        <v>0</v>
      </c>
      <c r="T271" s="46"/>
    </row>
    <row r="272" spans="2:20">
      <c r="B272" s="42">
        <f>Jun!B38</f>
        <v>0</v>
      </c>
      <c r="C272" s="42">
        <f>Jun!D38</f>
        <v>0</v>
      </c>
      <c r="D272" s="38">
        <f>Jun!T38</f>
        <v>0</v>
      </c>
      <c r="E272" s="39">
        <f>Jun!V38</f>
        <v>0</v>
      </c>
      <c r="F272" s="39">
        <f>Jun!X38</f>
        <v>0</v>
      </c>
      <c r="G272" s="39">
        <f>Jun!Z38</f>
        <v>0</v>
      </c>
      <c r="I272" s="54"/>
      <c r="J272" s="54"/>
      <c r="K272" s="55"/>
      <c r="L272" s="55"/>
      <c r="M272" s="55"/>
      <c r="N272" s="56"/>
      <c r="P272" s="49">
        <f t="shared" si="6"/>
        <v>0</v>
      </c>
      <c r="Q272" s="44"/>
      <c r="R272" s="41">
        <f>Jun!Q38</f>
        <v>0</v>
      </c>
      <c r="S272" s="50">
        <f t="shared" si="7"/>
        <v>0</v>
      </c>
      <c r="T272" s="46"/>
    </row>
    <row r="273" spans="2:20">
      <c r="B273" s="42">
        <f>Jun!B39</f>
        <v>0</v>
      </c>
      <c r="C273" s="42">
        <f>Jun!D39</f>
        <v>0</v>
      </c>
      <c r="D273" s="38">
        <f>Jun!T39</f>
        <v>0</v>
      </c>
      <c r="E273" s="39">
        <f>Jun!V39</f>
        <v>0</v>
      </c>
      <c r="F273" s="39">
        <f>Jun!X39</f>
        <v>0</v>
      </c>
      <c r="G273" s="39">
        <f>Jun!Z39</f>
        <v>0</v>
      </c>
      <c r="I273" s="54"/>
      <c r="J273" s="54"/>
      <c r="K273" s="55"/>
      <c r="L273" s="55"/>
      <c r="M273" s="55"/>
      <c r="N273" s="56"/>
      <c r="P273" s="49">
        <f t="shared" si="6"/>
        <v>0</v>
      </c>
      <c r="Q273" s="44"/>
      <c r="R273" s="41">
        <f>Jun!Q39</f>
        <v>0</v>
      </c>
      <c r="S273" s="50">
        <f t="shared" si="7"/>
        <v>0</v>
      </c>
      <c r="T273" s="46"/>
    </row>
    <row r="274" spans="2:20">
      <c r="B274" s="42">
        <f>Jun!B40</f>
        <v>0</v>
      </c>
      <c r="C274" s="42">
        <f>Jun!D40</f>
        <v>0</v>
      </c>
      <c r="D274" s="38">
        <f>Jun!T40</f>
        <v>0</v>
      </c>
      <c r="E274" s="39">
        <f>Jun!V40</f>
        <v>0</v>
      </c>
      <c r="F274" s="39">
        <f>Jun!X40</f>
        <v>0</v>
      </c>
      <c r="G274" s="39">
        <f>Jun!Z40</f>
        <v>0</v>
      </c>
      <c r="I274" s="54"/>
      <c r="J274" s="54"/>
      <c r="K274" s="55"/>
      <c r="L274" s="55"/>
      <c r="M274" s="55"/>
      <c r="N274" s="56"/>
      <c r="P274" s="49">
        <f t="shared" si="6"/>
        <v>0</v>
      </c>
      <c r="Q274" s="44"/>
      <c r="R274" s="41">
        <f>Jun!Q40</f>
        <v>0</v>
      </c>
      <c r="S274" s="50">
        <f t="shared" si="7"/>
        <v>0</v>
      </c>
      <c r="T274" s="46"/>
    </row>
    <row r="275" spans="2:20">
      <c r="B275" s="42">
        <f>Jun!B41</f>
        <v>0</v>
      </c>
      <c r="C275" s="42">
        <f>Jun!D41</f>
        <v>0</v>
      </c>
      <c r="D275" s="38">
        <f>Jun!T41</f>
        <v>0</v>
      </c>
      <c r="E275" s="39">
        <f>Jun!V41</f>
        <v>0</v>
      </c>
      <c r="F275" s="39">
        <f>Jun!X41</f>
        <v>0</v>
      </c>
      <c r="G275" s="39">
        <f>Jun!Z41</f>
        <v>0</v>
      </c>
      <c r="I275" s="54"/>
      <c r="J275" s="54"/>
      <c r="K275" s="55"/>
      <c r="L275" s="55"/>
      <c r="M275" s="55"/>
      <c r="N275" s="56"/>
      <c r="P275" s="49">
        <f t="shared" si="6"/>
        <v>0</v>
      </c>
      <c r="Q275" s="44"/>
      <c r="R275" s="41">
        <f>Jun!Q41</f>
        <v>0</v>
      </c>
      <c r="S275" s="50">
        <f t="shared" si="7"/>
        <v>0</v>
      </c>
      <c r="T275" s="46"/>
    </row>
    <row r="276" spans="2:20">
      <c r="B276" s="42">
        <f>Jun!B42</f>
        <v>0</v>
      </c>
      <c r="C276" s="42">
        <f>Jun!D42</f>
        <v>0</v>
      </c>
      <c r="D276" s="38">
        <f>Jun!T42</f>
        <v>0</v>
      </c>
      <c r="E276" s="39">
        <f>Jun!V42</f>
        <v>0</v>
      </c>
      <c r="F276" s="39">
        <f>Jun!X42</f>
        <v>0</v>
      </c>
      <c r="G276" s="39">
        <f>Jun!Z42</f>
        <v>0</v>
      </c>
      <c r="I276" s="54"/>
      <c r="J276" s="54"/>
      <c r="K276" s="55"/>
      <c r="L276" s="55"/>
      <c r="M276" s="55"/>
      <c r="N276" s="56"/>
      <c r="P276" s="49">
        <f t="shared" si="6"/>
        <v>0</v>
      </c>
      <c r="Q276" s="44"/>
      <c r="R276" s="41">
        <f>Jun!Q42</f>
        <v>0</v>
      </c>
      <c r="S276" s="50">
        <f t="shared" si="7"/>
        <v>0</v>
      </c>
      <c r="T276" s="46"/>
    </row>
    <row r="277" spans="2:20">
      <c r="B277" s="42">
        <f>Jun!B43</f>
        <v>0</v>
      </c>
      <c r="C277" s="42">
        <f>Jun!D43</f>
        <v>0</v>
      </c>
      <c r="D277" s="38">
        <f>Jun!T43</f>
        <v>0</v>
      </c>
      <c r="E277" s="39">
        <f>Jun!V43</f>
        <v>0</v>
      </c>
      <c r="F277" s="39">
        <f>Jun!X43</f>
        <v>0</v>
      </c>
      <c r="G277" s="39">
        <f>Jun!Z43</f>
        <v>0</v>
      </c>
      <c r="I277" s="54"/>
      <c r="J277" s="54"/>
      <c r="K277" s="55"/>
      <c r="L277" s="55"/>
      <c r="M277" s="55"/>
      <c r="N277" s="56"/>
      <c r="P277" s="49">
        <f t="shared" si="6"/>
        <v>0</v>
      </c>
      <c r="Q277" s="44"/>
      <c r="R277" s="41">
        <f>Jun!Q43</f>
        <v>0</v>
      </c>
      <c r="S277" s="50">
        <f t="shared" si="7"/>
        <v>0</v>
      </c>
      <c r="T277" s="46"/>
    </row>
    <row r="278" spans="2:20">
      <c r="B278" s="42">
        <f>Jun!B44</f>
        <v>0</v>
      </c>
      <c r="C278" s="42">
        <f>Jun!D44</f>
        <v>0</v>
      </c>
      <c r="D278" s="38">
        <f>Jun!T44</f>
        <v>0</v>
      </c>
      <c r="E278" s="39">
        <f>Jun!V44</f>
        <v>0</v>
      </c>
      <c r="F278" s="39">
        <f>Jun!X44</f>
        <v>0</v>
      </c>
      <c r="G278" s="39">
        <f>Jun!Z44</f>
        <v>0</v>
      </c>
      <c r="I278" s="54"/>
      <c r="J278" s="54"/>
      <c r="K278" s="55"/>
      <c r="L278" s="55"/>
      <c r="M278" s="55"/>
      <c r="N278" s="56"/>
      <c r="P278" s="49">
        <f t="shared" si="6"/>
        <v>0</v>
      </c>
      <c r="Q278" s="44"/>
      <c r="R278" s="41">
        <f>Jun!Q44</f>
        <v>0</v>
      </c>
      <c r="S278" s="50">
        <f t="shared" si="7"/>
        <v>0</v>
      </c>
      <c r="T278" s="46"/>
    </row>
    <row r="279" spans="2:20">
      <c r="B279" s="42">
        <f>Jun!B45</f>
        <v>0</v>
      </c>
      <c r="C279" s="42">
        <f>Jun!D45</f>
        <v>0</v>
      </c>
      <c r="D279" s="38">
        <f>Jun!T45</f>
        <v>0</v>
      </c>
      <c r="E279" s="39">
        <f>Jun!V45</f>
        <v>0</v>
      </c>
      <c r="F279" s="39">
        <f>Jun!X45</f>
        <v>0</v>
      </c>
      <c r="G279" s="39">
        <f>Jun!Z45</f>
        <v>0</v>
      </c>
      <c r="I279" s="54"/>
      <c r="J279" s="54"/>
      <c r="K279" s="55"/>
      <c r="L279" s="55"/>
      <c r="M279" s="55"/>
      <c r="N279" s="56"/>
      <c r="P279" s="49">
        <f t="shared" si="6"/>
        <v>0</v>
      </c>
      <c r="Q279" s="44"/>
      <c r="R279" s="41">
        <f>Jun!Q45</f>
        <v>0</v>
      </c>
      <c r="S279" s="50">
        <f t="shared" si="7"/>
        <v>0</v>
      </c>
      <c r="T279" s="46"/>
    </row>
    <row r="280" spans="2:20">
      <c r="B280" s="42">
        <f>Jun!B46</f>
        <v>0</v>
      </c>
      <c r="C280" s="42">
        <f>Jun!D46</f>
        <v>0</v>
      </c>
      <c r="D280" s="38">
        <f>Jun!T46</f>
        <v>0</v>
      </c>
      <c r="E280" s="39">
        <f>Jun!V46</f>
        <v>0</v>
      </c>
      <c r="F280" s="39">
        <f>Jun!X46</f>
        <v>0</v>
      </c>
      <c r="G280" s="39">
        <f>Jun!Z46</f>
        <v>0</v>
      </c>
      <c r="I280" s="54"/>
      <c r="J280" s="54"/>
      <c r="K280" s="55"/>
      <c r="L280" s="55"/>
      <c r="M280" s="55"/>
      <c r="N280" s="56"/>
      <c r="P280" s="49">
        <f t="shared" si="6"/>
        <v>0</v>
      </c>
      <c r="Q280" s="44"/>
      <c r="R280" s="41">
        <f>Jun!Q46</f>
        <v>0</v>
      </c>
      <c r="S280" s="50">
        <f t="shared" si="7"/>
        <v>0</v>
      </c>
      <c r="T280" s="46"/>
    </row>
    <row r="281" spans="2:20">
      <c r="B281" s="42">
        <f>Jun!B47</f>
        <v>0</v>
      </c>
      <c r="C281" s="42">
        <f>Jun!D47</f>
        <v>0</v>
      </c>
      <c r="D281" s="38">
        <f>Jun!T47</f>
        <v>0</v>
      </c>
      <c r="E281" s="39">
        <f>Jun!V47</f>
        <v>0</v>
      </c>
      <c r="F281" s="39">
        <f>Jun!X47</f>
        <v>0</v>
      </c>
      <c r="G281" s="39">
        <f>Jun!Z47</f>
        <v>0</v>
      </c>
      <c r="I281" s="54"/>
      <c r="J281" s="54"/>
      <c r="K281" s="55"/>
      <c r="L281" s="55"/>
      <c r="M281" s="55"/>
      <c r="N281" s="56"/>
      <c r="P281" s="49">
        <f t="shared" si="6"/>
        <v>0</v>
      </c>
      <c r="Q281" s="44"/>
      <c r="R281" s="41">
        <f>Jun!Q47</f>
        <v>0</v>
      </c>
      <c r="S281" s="50">
        <f t="shared" si="7"/>
        <v>0</v>
      </c>
      <c r="T281" s="46"/>
    </row>
    <row r="282" spans="2:20">
      <c r="B282" s="42">
        <f>Jun!B48</f>
        <v>0</v>
      </c>
      <c r="C282" s="42">
        <f>Jun!D48</f>
        <v>0</v>
      </c>
      <c r="D282" s="38">
        <f>Jun!T48</f>
        <v>0</v>
      </c>
      <c r="E282" s="39">
        <f>Jun!V48</f>
        <v>0</v>
      </c>
      <c r="F282" s="39">
        <f>Jun!X48</f>
        <v>0</v>
      </c>
      <c r="G282" s="39">
        <f>Jun!Z48</f>
        <v>0</v>
      </c>
      <c r="I282" s="54"/>
      <c r="J282" s="54"/>
      <c r="K282" s="55"/>
      <c r="L282" s="55"/>
      <c r="M282" s="55"/>
      <c r="N282" s="56"/>
      <c r="P282" s="49">
        <f t="shared" si="6"/>
        <v>0</v>
      </c>
      <c r="Q282" s="44"/>
      <c r="R282" s="41">
        <f>Jun!Q48</f>
        <v>0</v>
      </c>
      <c r="S282" s="50">
        <f t="shared" si="7"/>
        <v>0</v>
      </c>
      <c r="T282" s="46"/>
    </row>
    <row r="283" spans="2:20">
      <c r="B283" s="42">
        <f>Jun!B49</f>
        <v>0</v>
      </c>
      <c r="C283" s="42">
        <f>Jun!D49</f>
        <v>0</v>
      </c>
      <c r="D283" s="38">
        <f>Jun!T49</f>
        <v>0</v>
      </c>
      <c r="E283" s="39">
        <f>Jun!V49</f>
        <v>0</v>
      </c>
      <c r="F283" s="39">
        <f>Jun!X49</f>
        <v>0</v>
      </c>
      <c r="G283" s="39">
        <f>Jun!Z49</f>
        <v>0</v>
      </c>
      <c r="I283" s="54"/>
      <c r="J283" s="54"/>
      <c r="K283" s="55"/>
      <c r="L283" s="55"/>
      <c r="M283" s="55"/>
      <c r="N283" s="56"/>
      <c r="P283" s="49">
        <f t="shared" si="6"/>
        <v>0</v>
      </c>
      <c r="Q283" s="44"/>
      <c r="R283" s="41">
        <f>Jun!Q49</f>
        <v>0</v>
      </c>
      <c r="S283" s="50">
        <f t="shared" si="7"/>
        <v>0</v>
      </c>
      <c r="T283" s="46"/>
    </row>
    <row r="284" spans="2:20">
      <c r="B284" s="42">
        <f>Jun!B50</f>
        <v>0</v>
      </c>
      <c r="C284" s="42">
        <f>Jun!D50</f>
        <v>0</v>
      </c>
      <c r="D284" s="38">
        <f>Jun!T50</f>
        <v>0</v>
      </c>
      <c r="E284" s="39">
        <f>Jun!V50</f>
        <v>0</v>
      </c>
      <c r="F284" s="39">
        <f>Jun!X50</f>
        <v>0</v>
      </c>
      <c r="G284" s="39">
        <f>Jun!Z50</f>
        <v>0</v>
      </c>
      <c r="I284" s="54"/>
      <c r="J284" s="54"/>
      <c r="K284" s="55"/>
      <c r="L284" s="55"/>
      <c r="M284" s="55"/>
      <c r="N284" s="56"/>
      <c r="P284" s="49">
        <f t="shared" ref="P284:P347" si="8">J284-I284</f>
        <v>0</v>
      </c>
      <c r="Q284" s="44"/>
      <c r="R284" s="41">
        <f>Jun!Q50</f>
        <v>0</v>
      </c>
      <c r="S284" s="50">
        <f t="shared" ref="S284:S347" si="9">C284-B284</f>
        <v>0</v>
      </c>
      <c r="T284" s="46"/>
    </row>
    <row r="285" spans="2:20">
      <c r="B285" s="42">
        <f>Jul!B8</f>
        <v>0</v>
      </c>
      <c r="C285" s="42">
        <f>Jul!D8</f>
        <v>0</v>
      </c>
      <c r="D285" s="38">
        <f>Jul!T8</f>
        <v>0</v>
      </c>
      <c r="E285" s="39">
        <f>Jul!V8</f>
        <v>0</v>
      </c>
      <c r="F285" s="39">
        <f>Jul!X8</f>
        <v>0</v>
      </c>
      <c r="G285" s="39">
        <f>Jul!Z8</f>
        <v>0</v>
      </c>
      <c r="I285" s="54"/>
      <c r="J285" s="54"/>
      <c r="K285" s="55"/>
      <c r="L285" s="55"/>
      <c r="M285" s="55"/>
      <c r="N285" s="56"/>
      <c r="P285" s="49">
        <f t="shared" si="8"/>
        <v>0</v>
      </c>
      <c r="Q285" s="44"/>
      <c r="R285" s="41">
        <f>Jul!Q8</f>
        <v>0</v>
      </c>
      <c r="S285" s="50">
        <f t="shared" si="9"/>
        <v>0</v>
      </c>
      <c r="T285" s="46"/>
    </row>
    <row r="286" spans="2:20">
      <c r="B286" s="42">
        <f>Jul!B9</f>
        <v>0</v>
      </c>
      <c r="C286" s="42">
        <f>Jul!D9</f>
        <v>0</v>
      </c>
      <c r="D286" s="38">
        <f>Jul!T9</f>
        <v>0</v>
      </c>
      <c r="E286" s="39">
        <f>Jul!V9</f>
        <v>0</v>
      </c>
      <c r="F286" s="39">
        <f>Jul!X9</f>
        <v>0</v>
      </c>
      <c r="G286" s="39">
        <f>Jul!Z9</f>
        <v>0</v>
      </c>
      <c r="I286" s="54"/>
      <c r="J286" s="54"/>
      <c r="K286" s="55"/>
      <c r="L286" s="55"/>
      <c r="M286" s="55"/>
      <c r="N286" s="56"/>
      <c r="P286" s="49">
        <f t="shared" si="8"/>
        <v>0</v>
      </c>
      <c r="Q286" s="44"/>
      <c r="R286" s="41">
        <f>Jul!Q9</f>
        <v>0</v>
      </c>
      <c r="S286" s="50">
        <f t="shared" si="9"/>
        <v>0</v>
      </c>
      <c r="T286" s="46"/>
    </row>
    <row r="287" spans="2:20">
      <c r="B287" s="42">
        <f>Jul!B10</f>
        <v>0</v>
      </c>
      <c r="C287" s="42">
        <f>Jul!D10</f>
        <v>0</v>
      </c>
      <c r="D287" s="38">
        <f>Jul!T10</f>
        <v>0</v>
      </c>
      <c r="E287" s="39">
        <f>Jul!V10</f>
        <v>0</v>
      </c>
      <c r="F287" s="39">
        <f>Jul!X10</f>
        <v>0</v>
      </c>
      <c r="G287" s="39">
        <f>Jul!Z10</f>
        <v>0</v>
      </c>
      <c r="I287" s="54"/>
      <c r="J287" s="54"/>
      <c r="K287" s="55"/>
      <c r="L287" s="55"/>
      <c r="M287" s="55"/>
      <c r="N287" s="56"/>
      <c r="P287" s="49">
        <f t="shared" si="8"/>
        <v>0</v>
      </c>
      <c r="Q287" s="44"/>
      <c r="R287" s="41">
        <f>Jul!Q10</f>
        <v>0</v>
      </c>
      <c r="S287" s="50">
        <f t="shared" si="9"/>
        <v>0</v>
      </c>
      <c r="T287" s="46"/>
    </row>
    <row r="288" spans="2:20">
      <c r="B288" s="42">
        <f>Jul!B11</f>
        <v>0</v>
      </c>
      <c r="C288" s="42">
        <f>Jul!D11</f>
        <v>0</v>
      </c>
      <c r="D288" s="38">
        <f>Jul!T11</f>
        <v>0</v>
      </c>
      <c r="E288" s="39">
        <f>Jul!V11</f>
        <v>0</v>
      </c>
      <c r="F288" s="39">
        <f>Jul!X11</f>
        <v>0</v>
      </c>
      <c r="G288" s="39">
        <f>Jul!Z11</f>
        <v>0</v>
      </c>
      <c r="I288" s="54"/>
      <c r="J288" s="54"/>
      <c r="K288" s="55"/>
      <c r="L288" s="55"/>
      <c r="M288" s="55"/>
      <c r="N288" s="56"/>
      <c r="P288" s="49">
        <f t="shared" si="8"/>
        <v>0</v>
      </c>
      <c r="Q288" s="44"/>
      <c r="R288" s="41">
        <f>Jul!Q11</f>
        <v>0</v>
      </c>
      <c r="S288" s="50">
        <f t="shared" si="9"/>
        <v>0</v>
      </c>
      <c r="T288" s="46"/>
    </row>
    <row r="289" spans="2:20">
      <c r="B289" s="42">
        <f>Jul!B12</f>
        <v>0</v>
      </c>
      <c r="C289" s="42">
        <f>Jul!D12</f>
        <v>0</v>
      </c>
      <c r="D289" s="38">
        <f>Jul!T12</f>
        <v>0</v>
      </c>
      <c r="E289" s="39">
        <f>Jul!V12</f>
        <v>0</v>
      </c>
      <c r="F289" s="39">
        <f>Jul!X12</f>
        <v>0</v>
      </c>
      <c r="G289" s="39">
        <f>Jul!Z12</f>
        <v>0</v>
      </c>
      <c r="I289" s="54"/>
      <c r="J289" s="54"/>
      <c r="K289" s="55"/>
      <c r="L289" s="55"/>
      <c r="M289" s="55"/>
      <c r="N289" s="56"/>
      <c r="P289" s="49">
        <f t="shared" si="8"/>
        <v>0</v>
      </c>
      <c r="Q289" s="44"/>
      <c r="R289" s="41">
        <f>Jul!Q12</f>
        <v>0</v>
      </c>
      <c r="S289" s="50">
        <f t="shared" si="9"/>
        <v>0</v>
      </c>
      <c r="T289" s="46"/>
    </row>
    <row r="290" spans="2:20">
      <c r="B290" s="42">
        <f>Jul!B13</f>
        <v>0</v>
      </c>
      <c r="C290" s="42">
        <f>Jul!D13</f>
        <v>0</v>
      </c>
      <c r="D290" s="38">
        <f>Jul!T13</f>
        <v>0</v>
      </c>
      <c r="E290" s="39">
        <f>Jul!V13</f>
        <v>0</v>
      </c>
      <c r="F290" s="39">
        <f>Jul!X13</f>
        <v>0</v>
      </c>
      <c r="G290" s="39">
        <f>Jul!Z13</f>
        <v>0</v>
      </c>
      <c r="I290" s="54"/>
      <c r="J290" s="54"/>
      <c r="K290" s="55"/>
      <c r="L290" s="55"/>
      <c r="M290" s="55"/>
      <c r="N290" s="56"/>
      <c r="P290" s="49">
        <f t="shared" si="8"/>
        <v>0</v>
      </c>
      <c r="Q290" s="44"/>
      <c r="R290" s="41">
        <f>Jul!Q13</f>
        <v>0</v>
      </c>
      <c r="S290" s="50">
        <f t="shared" si="9"/>
        <v>0</v>
      </c>
      <c r="T290" s="46"/>
    </row>
    <row r="291" spans="2:20">
      <c r="B291" s="42">
        <f>Jul!B14</f>
        <v>0</v>
      </c>
      <c r="C291" s="42">
        <f>Jul!D14</f>
        <v>0</v>
      </c>
      <c r="D291" s="38">
        <f>Jul!T14</f>
        <v>0</v>
      </c>
      <c r="E291" s="39">
        <f>Jul!V14</f>
        <v>0</v>
      </c>
      <c r="F291" s="39">
        <f>Jul!X14</f>
        <v>0</v>
      </c>
      <c r="G291" s="39">
        <f>Jul!Z14</f>
        <v>0</v>
      </c>
      <c r="I291" s="54"/>
      <c r="J291" s="54"/>
      <c r="K291" s="55"/>
      <c r="L291" s="55"/>
      <c r="M291" s="55"/>
      <c r="N291" s="56"/>
      <c r="P291" s="49">
        <f t="shared" si="8"/>
        <v>0</v>
      </c>
      <c r="Q291" s="44"/>
      <c r="R291" s="41">
        <f>Jul!Q14</f>
        <v>0</v>
      </c>
      <c r="S291" s="50">
        <f t="shared" si="9"/>
        <v>0</v>
      </c>
      <c r="T291" s="46"/>
    </row>
    <row r="292" spans="2:20">
      <c r="B292" s="42">
        <f>Jul!B15</f>
        <v>0</v>
      </c>
      <c r="C292" s="42">
        <f>Jul!D15</f>
        <v>0</v>
      </c>
      <c r="D292" s="38">
        <f>Jul!T15</f>
        <v>0</v>
      </c>
      <c r="E292" s="39">
        <f>Jul!V15</f>
        <v>0</v>
      </c>
      <c r="F292" s="39">
        <f>Jul!X15</f>
        <v>0</v>
      </c>
      <c r="G292" s="39">
        <f>Jul!Z15</f>
        <v>0</v>
      </c>
      <c r="I292" s="54"/>
      <c r="J292" s="54"/>
      <c r="K292" s="55"/>
      <c r="L292" s="55"/>
      <c r="M292" s="55"/>
      <c r="N292" s="56"/>
      <c r="P292" s="49">
        <f t="shared" si="8"/>
        <v>0</v>
      </c>
      <c r="Q292" s="44"/>
      <c r="R292" s="41">
        <f>Jul!Q15</f>
        <v>0</v>
      </c>
      <c r="S292" s="50">
        <f t="shared" si="9"/>
        <v>0</v>
      </c>
      <c r="T292" s="46"/>
    </row>
    <row r="293" spans="2:20">
      <c r="B293" s="42">
        <f>Jul!B16</f>
        <v>0</v>
      </c>
      <c r="C293" s="42">
        <f>Jul!D16</f>
        <v>0</v>
      </c>
      <c r="D293" s="38">
        <f>Jul!T16</f>
        <v>0</v>
      </c>
      <c r="E293" s="39">
        <f>Jul!V16</f>
        <v>0</v>
      </c>
      <c r="F293" s="39">
        <f>Jul!X16</f>
        <v>0</v>
      </c>
      <c r="G293" s="39">
        <f>Jul!Z16</f>
        <v>0</v>
      </c>
      <c r="I293" s="54"/>
      <c r="J293" s="54"/>
      <c r="K293" s="55"/>
      <c r="L293" s="55"/>
      <c r="M293" s="55"/>
      <c r="N293" s="56"/>
      <c r="P293" s="49">
        <f t="shared" si="8"/>
        <v>0</v>
      </c>
      <c r="Q293" s="44"/>
      <c r="R293" s="41">
        <f>Jul!Q16</f>
        <v>0</v>
      </c>
      <c r="S293" s="50">
        <f t="shared" si="9"/>
        <v>0</v>
      </c>
      <c r="T293" s="46"/>
    </row>
    <row r="294" spans="2:20">
      <c r="B294" s="42">
        <f>Jul!B17</f>
        <v>0</v>
      </c>
      <c r="C294" s="42">
        <f>Jul!D17</f>
        <v>0</v>
      </c>
      <c r="D294" s="38">
        <f>Jul!T17</f>
        <v>0</v>
      </c>
      <c r="E294" s="39">
        <f>Jul!V17</f>
        <v>0</v>
      </c>
      <c r="F294" s="39">
        <f>Jul!X17</f>
        <v>0</v>
      </c>
      <c r="G294" s="39">
        <f>Jul!Z17</f>
        <v>0</v>
      </c>
      <c r="I294" s="54"/>
      <c r="J294" s="54"/>
      <c r="K294" s="55"/>
      <c r="L294" s="55"/>
      <c r="M294" s="55"/>
      <c r="N294" s="56"/>
      <c r="P294" s="49">
        <f t="shared" si="8"/>
        <v>0</v>
      </c>
      <c r="Q294" s="44"/>
      <c r="R294" s="41">
        <f>Jul!Q17</f>
        <v>0</v>
      </c>
      <c r="S294" s="50">
        <f t="shared" si="9"/>
        <v>0</v>
      </c>
      <c r="T294" s="46"/>
    </row>
    <row r="295" spans="2:20">
      <c r="B295" s="42">
        <f>Jul!B18</f>
        <v>0</v>
      </c>
      <c r="C295" s="42">
        <f>Jul!D18</f>
        <v>0</v>
      </c>
      <c r="D295" s="38">
        <f>Jul!T18</f>
        <v>0</v>
      </c>
      <c r="E295" s="39">
        <f>Jul!V18</f>
        <v>0</v>
      </c>
      <c r="F295" s="39">
        <f>Jul!X18</f>
        <v>0</v>
      </c>
      <c r="G295" s="39">
        <f>Jul!Z18</f>
        <v>0</v>
      </c>
      <c r="I295" s="54"/>
      <c r="J295" s="54"/>
      <c r="K295" s="55"/>
      <c r="L295" s="55"/>
      <c r="M295" s="55"/>
      <c r="N295" s="56"/>
      <c r="P295" s="49">
        <f t="shared" si="8"/>
        <v>0</v>
      </c>
      <c r="Q295" s="44"/>
      <c r="R295" s="41">
        <f>Jul!Q18</f>
        <v>0</v>
      </c>
      <c r="S295" s="50">
        <f t="shared" si="9"/>
        <v>0</v>
      </c>
      <c r="T295" s="46"/>
    </row>
    <row r="296" spans="2:20">
      <c r="B296" s="42">
        <f>Jul!B19</f>
        <v>0</v>
      </c>
      <c r="C296" s="42">
        <f>Jul!D19</f>
        <v>0</v>
      </c>
      <c r="D296" s="38">
        <f>Jul!T19</f>
        <v>0</v>
      </c>
      <c r="E296" s="39">
        <f>Jul!V19</f>
        <v>0</v>
      </c>
      <c r="F296" s="39">
        <f>Jul!X19</f>
        <v>0</v>
      </c>
      <c r="G296" s="39">
        <f>Jul!Z19</f>
        <v>0</v>
      </c>
      <c r="I296" s="54"/>
      <c r="J296" s="54"/>
      <c r="K296" s="55"/>
      <c r="L296" s="55"/>
      <c r="M296" s="55"/>
      <c r="N296" s="56"/>
      <c r="P296" s="49">
        <f t="shared" si="8"/>
        <v>0</v>
      </c>
      <c r="Q296" s="44"/>
      <c r="R296" s="41">
        <f>Jul!Q19</f>
        <v>0</v>
      </c>
      <c r="S296" s="50">
        <f t="shared" si="9"/>
        <v>0</v>
      </c>
      <c r="T296" s="46"/>
    </row>
    <row r="297" spans="2:20">
      <c r="B297" s="42">
        <f>Jul!B20</f>
        <v>0</v>
      </c>
      <c r="C297" s="42">
        <f>Jul!D20</f>
        <v>0</v>
      </c>
      <c r="D297" s="38">
        <f>Jul!T20</f>
        <v>0</v>
      </c>
      <c r="E297" s="39">
        <f>Jul!V20</f>
        <v>0</v>
      </c>
      <c r="F297" s="39">
        <f>Jul!X20</f>
        <v>0</v>
      </c>
      <c r="G297" s="39">
        <f>Jul!Z20</f>
        <v>0</v>
      </c>
      <c r="I297" s="54"/>
      <c r="J297" s="54"/>
      <c r="K297" s="55"/>
      <c r="L297" s="55"/>
      <c r="M297" s="55"/>
      <c r="N297" s="56"/>
      <c r="P297" s="49">
        <f t="shared" si="8"/>
        <v>0</v>
      </c>
      <c r="Q297" s="44"/>
      <c r="R297" s="41">
        <f>Jul!Q20</f>
        <v>0</v>
      </c>
      <c r="S297" s="50">
        <f t="shared" si="9"/>
        <v>0</v>
      </c>
      <c r="T297" s="46"/>
    </row>
    <row r="298" spans="2:20">
      <c r="B298" s="42">
        <f>Jul!B21</f>
        <v>0</v>
      </c>
      <c r="C298" s="42">
        <f>Jul!D21</f>
        <v>0</v>
      </c>
      <c r="D298" s="38">
        <f>Jul!T21</f>
        <v>0</v>
      </c>
      <c r="E298" s="39">
        <f>Jul!V21</f>
        <v>0</v>
      </c>
      <c r="F298" s="39">
        <f>Jul!X21</f>
        <v>0</v>
      </c>
      <c r="G298" s="39">
        <f>Jul!Z21</f>
        <v>0</v>
      </c>
      <c r="I298" s="54"/>
      <c r="J298" s="54"/>
      <c r="K298" s="55"/>
      <c r="L298" s="55"/>
      <c r="M298" s="55"/>
      <c r="N298" s="56"/>
      <c r="P298" s="49">
        <f t="shared" si="8"/>
        <v>0</v>
      </c>
      <c r="Q298" s="44"/>
      <c r="R298" s="41">
        <f>Jul!Q21</f>
        <v>0</v>
      </c>
      <c r="S298" s="50">
        <f t="shared" si="9"/>
        <v>0</v>
      </c>
      <c r="T298" s="46"/>
    </row>
    <row r="299" spans="2:20">
      <c r="B299" s="42">
        <f>Jul!B22</f>
        <v>0</v>
      </c>
      <c r="C299" s="42">
        <f>Jul!D22</f>
        <v>0</v>
      </c>
      <c r="D299" s="38">
        <f>Jul!T22</f>
        <v>0</v>
      </c>
      <c r="E299" s="39">
        <f>Jul!V22</f>
        <v>0</v>
      </c>
      <c r="F299" s="39">
        <f>Jul!X22</f>
        <v>0</v>
      </c>
      <c r="G299" s="39">
        <f>Jul!Z22</f>
        <v>0</v>
      </c>
      <c r="I299" s="54"/>
      <c r="J299" s="54"/>
      <c r="K299" s="55"/>
      <c r="L299" s="55"/>
      <c r="M299" s="55"/>
      <c r="N299" s="56"/>
      <c r="P299" s="49">
        <f t="shared" si="8"/>
        <v>0</v>
      </c>
      <c r="Q299" s="44"/>
      <c r="R299" s="41">
        <f>Jul!Q22</f>
        <v>0</v>
      </c>
      <c r="S299" s="50">
        <f t="shared" si="9"/>
        <v>0</v>
      </c>
      <c r="T299" s="46"/>
    </row>
    <row r="300" spans="2:20">
      <c r="B300" s="42">
        <f>Jul!B23</f>
        <v>0</v>
      </c>
      <c r="C300" s="42">
        <f>Jul!D23</f>
        <v>0</v>
      </c>
      <c r="D300" s="38">
        <f>Jul!T23</f>
        <v>0</v>
      </c>
      <c r="E300" s="39">
        <f>Jul!V23</f>
        <v>0</v>
      </c>
      <c r="F300" s="39">
        <f>Jul!X23</f>
        <v>0</v>
      </c>
      <c r="G300" s="39">
        <f>Jul!Z23</f>
        <v>0</v>
      </c>
      <c r="I300" s="54"/>
      <c r="J300" s="54"/>
      <c r="K300" s="55"/>
      <c r="L300" s="55"/>
      <c r="M300" s="55"/>
      <c r="N300" s="56"/>
      <c r="P300" s="49">
        <f t="shared" si="8"/>
        <v>0</v>
      </c>
      <c r="Q300" s="44"/>
      <c r="R300" s="41">
        <f>Jul!Q23</f>
        <v>0</v>
      </c>
      <c r="S300" s="50">
        <f t="shared" si="9"/>
        <v>0</v>
      </c>
      <c r="T300" s="46"/>
    </row>
    <row r="301" spans="2:20">
      <c r="B301" s="42">
        <f>Jul!B24</f>
        <v>0</v>
      </c>
      <c r="C301" s="42">
        <f>Jul!D24</f>
        <v>0</v>
      </c>
      <c r="D301" s="38">
        <f>Jul!T24</f>
        <v>0</v>
      </c>
      <c r="E301" s="39">
        <f>Jul!V24</f>
        <v>0</v>
      </c>
      <c r="F301" s="39">
        <f>Jul!X24</f>
        <v>0</v>
      </c>
      <c r="G301" s="39">
        <f>Jul!Z24</f>
        <v>0</v>
      </c>
      <c r="I301" s="54"/>
      <c r="J301" s="54"/>
      <c r="K301" s="55"/>
      <c r="L301" s="55"/>
      <c r="M301" s="55"/>
      <c r="N301" s="56"/>
      <c r="P301" s="49">
        <f t="shared" si="8"/>
        <v>0</v>
      </c>
      <c r="Q301" s="44"/>
      <c r="R301" s="41">
        <f>Jul!Q24</f>
        <v>0</v>
      </c>
      <c r="S301" s="50">
        <f t="shared" si="9"/>
        <v>0</v>
      </c>
      <c r="T301" s="46"/>
    </row>
    <row r="302" spans="2:20">
      <c r="B302" s="42">
        <f>Jul!B25</f>
        <v>0</v>
      </c>
      <c r="C302" s="42">
        <f>Jul!D25</f>
        <v>0</v>
      </c>
      <c r="D302" s="38">
        <f>Jul!T25</f>
        <v>0</v>
      </c>
      <c r="E302" s="39">
        <f>Jul!V25</f>
        <v>0</v>
      </c>
      <c r="F302" s="39">
        <f>Jul!X25</f>
        <v>0</v>
      </c>
      <c r="G302" s="39">
        <f>Jul!Z25</f>
        <v>0</v>
      </c>
      <c r="I302" s="54"/>
      <c r="J302" s="54"/>
      <c r="K302" s="55"/>
      <c r="L302" s="55"/>
      <c r="M302" s="55"/>
      <c r="N302" s="56"/>
      <c r="P302" s="49">
        <f t="shared" si="8"/>
        <v>0</v>
      </c>
      <c r="Q302" s="44"/>
      <c r="R302" s="41">
        <f>Jul!Q25</f>
        <v>0</v>
      </c>
      <c r="S302" s="50">
        <f t="shared" si="9"/>
        <v>0</v>
      </c>
      <c r="T302" s="46"/>
    </row>
    <row r="303" spans="2:20">
      <c r="B303" s="42">
        <f>Jul!B26</f>
        <v>0</v>
      </c>
      <c r="C303" s="42">
        <f>Jul!D26</f>
        <v>0</v>
      </c>
      <c r="D303" s="38">
        <f>Jul!T26</f>
        <v>0</v>
      </c>
      <c r="E303" s="39">
        <f>Jul!V26</f>
        <v>0</v>
      </c>
      <c r="F303" s="39">
        <f>Jul!X26</f>
        <v>0</v>
      </c>
      <c r="G303" s="39">
        <f>Jul!Z26</f>
        <v>0</v>
      </c>
      <c r="I303" s="54"/>
      <c r="J303" s="54"/>
      <c r="K303" s="55"/>
      <c r="L303" s="55"/>
      <c r="M303" s="55"/>
      <c r="N303" s="56"/>
      <c r="P303" s="49">
        <f t="shared" si="8"/>
        <v>0</v>
      </c>
      <c r="Q303" s="44"/>
      <c r="R303" s="41">
        <f>Jul!Q26</f>
        <v>0</v>
      </c>
      <c r="S303" s="50">
        <f t="shared" si="9"/>
        <v>0</v>
      </c>
      <c r="T303" s="46"/>
    </row>
    <row r="304" spans="2:20">
      <c r="B304" s="42">
        <f>Jul!B27</f>
        <v>0</v>
      </c>
      <c r="C304" s="42">
        <f>Jul!D27</f>
        <v>0</v>
      </c>
      <c r="D304" s="38">
        <f>Jul!T27</f>
        <v>0</v>
      </c>
      <c r="E304" s="39">
        <f>Jul!V27</f>
        <v>0</v>
      </c>
      <c r="F304" s="39">
        <f>Jul!X27</f>
        <v>0</v>
      </c>
      <c r="G304" s="39">
        <f>Jul!Z27</f>
        <v>0</v>
      </c>
      <c r="I304" s="54"/>
      <c r="J304" s="54"/>
      <c r="K304" s="55"/>
      <c r="L304" s="55"/>
      <c r="M304" s="55"/>
      <c r="N304" s="56"/>
      <c r="P304" s="49">
        <f t="shared" si="8"/>
        <v>0</v>
      </c>
      <c r="Q304" s="44"/>
      <c r="R304" s="41">
        <f>Jul!Q27</f>
        <v>0</v>
      </c>
      <c r="S304" s="50">
        <f t="shared" si="9"/>
        <v>0</v>
      </c>
      <c r="T304" s="46"/>
    </row>
    <row r="305" spans="2:20">
      <c r="B305" s="42">
        <f>Jul!B28</f>
        <v>0</v>
      </c>
      <c r="C305" s="42">
        <f>Jul!D28</f>
        <v>0</v>
      </c>
      <c r="D305" s="38">
        <f>Jul!T28</f>
        <v>0</v>
      </c>
      <c r="E305" s="39">
        <f>Jul!V28</f>
        <v>0</v>
      </c>
      <c r="F305" s="39">
        <f>Jul!X28</f>
        <v>0</v>
      </c>
      <c r="G305" s="39">
        <f>Jul!Z28</f>
        <v>0</v>
      </c>
      <c r="I305" s="54"/>
      <c r="J305" s="54"/>
      <c r="K305" s="55"/>
      <c r="L305" s="55"/>
      <c r="M305" s="55"/>
      <c r="N305" s="56"/>
      <c r="P305" s="49">
        <f t="shared" si="8"/>
        <v>0</v>
      </c>
      <c r="Q305" s="44"/>
      <c r="R305" s="41">
        <f>Jul!Q28</f>
        <v>0</v>
      </c>
      <c r="S305" s="50">
        <f t="shared" si="9"/>
        <v>0</v>
      </c>
      <c r="T305" s="46"/>
    </row>
    <row r="306" spans="2:20">
      <c r="B306" s="42">
        <f>Jul!B29</f>
        <v>0</v>
      </c>
      <c r="C306" s="42">
        <f>Jul!D29</f>
        <v>0</v>
      </c>
      <c r="D306" s="38">
        <f>Jul!T29</f>
        <v>0</v>
      </c>
      <c r="E306" s="39">
        <f>Jul!V29</f>
        <v>0</v>
      </c>
      <c r="F306" s="39">
        <f>Jul!X29</f>
        <v>0</v>
      </c>
      <c r="G306" s="39">
        <f>Jul!Z29</f>
        <v>0</v>
      </c>
      <c r="I306" s="54"/>
      <c r="J306" s="54"/>
      <c r="K306" s="55"/>
      <c r="L306" s="55"/>
      <c r="M306" s="55"/>
      <c r="N306" s="56"/>
      <c r="P306" s="49">
        <f t="shared" si="8"/>
        <v>0</v>
      </c>
      <c r="Q306" s="44"/>
      <c r="R306" s="41">
        <f>Jul!Q29</f>
        <v>0</v>
      </c>
      <c r="S306" s="50">
        <f t="shared" si="9"/>
        <v>0</v>
      </c>
      <c r="T306" s="46"/>
    </row>
    <row r="307" spans="2:20">
      <c r="B307" s="42">
        <f>Jul!B30</f>
        <v>0</v>
      </c>
      <c r="C307" s="42">
        <f>Jul!D30</f>
        <v>0</v>
      </c>
      <c r="D307" s="38">
        <f>Jul!T30</f>
        <v>0</v>
      </c>
      <c r="E307" s="39">
        <f>Jul!V30</f>
        <v>0</v>
      </c>
      <c r="F307" s="39">
        <f>Jul!X30</f>
        <v>0</v>
      </c>
      <c r="G307" s="39">
        <f>Jul!Z30</f>
        <v>0</v>
      </c>
      <c r="I307" s="54"/>
      <c r="J307" s="54"/>
      <c r="K307" s="55"/>
      <c r="L307" s="55"/>
      <c r="M307" s="55"/>
      <c r="N307" s="56"/>
      <c r="P307" s="49">
        <f t="shared" si="8"/>
        <v>0</v>
      </c>
      <c r="Q307" s="44"/>
      <c r="R307" s="41">
        <f>Jul!Q30</f>
        <v>0</v>
      </c>
      <c r="S307" s="50">
        <f t="shared" si="9"/>
        <v>0</v>
      </c>
      <c r="T307" s="46"/>
    </row>
    <row r="308" spans="2:20">
      <c r="B308" s="42">
        <f>Jul!B31</f>
        <v>0</v>
      </c>
      <c r="C308" s="42">
        <f>Jul!D31</f>
        <v>0</v>
      </c>
      <c r="D308" s="38">
        <f>Jul!T31</f>
        <v>0</v>
      </c>
      <c r="E308" s="39">
        <f>Jul!V31</f>
        <v>0</v>
      </c>
      <c r="F308" s="39">
        <f>Jul!X31</f>
        <v>0</v>
      </c>
      <c r="G308" s="39">
        <f>Jul!Z31</f>
        <v>0</v>
      </c>
      <c r="I308" s="57"/>
      <c r="J308" s="57"/>
      <c r="K308" s="55"/>
      <c r="L308" s="55"/>
      <c r="M308" s="55"/>
      <c r="N308" s="56"/>
      <c r="P308" s="49">
        <f t="shared" si="8"/>
        <v>0</v>
      </c>
      <c r="Q308" s="44"/>
      <c r="R308" s="41">
        <f>Jul!Q31</f>
        <v>0</v>
      </c>
      <c r="S308" s="50">
        <f t="shared" si="9"/>
        <v>0</v>
      </c>
      <c r="T308" s="46"/>
    </row>
    <row r="309" spans="2:20">
      <c r="B309" s="42">
        <f>Jul!B32</f>
        <v>0</v>
      </c>
      <c r="C309" s="42">
        <f>Jul!D32</f>
        <v>0</v>
      </c>
      <c r="D309" s="38">
        <f>Jul!T32</f>
        <v>0</v>
      </c>
      <c r="E309" s="39">
        <f>Jul!V32</f>
        <v>0</v>
      </c>
      <c r="F309" s="39">
        <f>Jul!X32</f>
        <v>0</v>
      </c>
      <c r="G309" s="39">
        <f>Jul!Z32</f>
        <v>0</v>
      </c>
      <c r="I309" s="57"/>
      <c r="J309" s="57"/>
      <c r="K309" s="55"/>
      <c r="L309" s="55"/>
      <c r="M309" s="55"/>
      <c r="N309" s="56"/>
      <c r="P309" s="49">
        <f t="shared" si="8"/>
        <v>0</v>
      </c>
      <c r="Q309" s="44"/>
      <c r="R309" s="41">
        <f>Jul!Q32</f>
        <v>0</v>
      </c>
      <c r="S309" s="50">
        <f t="shared" si="9"/>
        <v>0</v>
      </c>
      <c r="T309" s="46"/>
    </row>
    <row r="310" spans="2:20">
      <c r="B310" s="42">
        <f>Jul!B33</f>
        <v>0</v>
      </c>
      <c r="C310" s="42">
        <f>Jul!D33</f>
        <v>0</v>
      </c>
      <c r="D310" s="38">
        <f>Jul!T33</f>
        <v>0</v>
      </c>
      <c r="E310" s="39">
        <f>Jul!V33</f>
        <v>0</v>
      </c>
      <c r="F310" s="39">
        <f>Jul!X33</f>
        <v>0</v>
      </c>
      <c r="G310" s="39">
        <f>Jul!Z33</f>
        <v>0</v>
      </c>
      <c r="I310" s="57"/>
      <c r="J310" s="57"/>
      <c r="K310" s="55"/>
      <c r="L310" s="55"/>
      <c r="M310" s="55"/>
      <c r="N310" s="56"/>
      <c r="P310" s="49">
        <f t="shared" si="8"/>
        <v>0</v>
      </c>
      <c r="Q310" s="44"/>
      <c r="R310" s="41">
        <f>Jul!Q33</f>
        <v>0</v>
      </c>
      <c r="S310" s="50">
        <f t="shared" si="9"/>
        <v>0</v>
      </c>
      <c r="T310" s="46"/>
    </row>
    <row r="311" spans="2:20">
      <c r="B311" s="42">
        <f>Jul!B34</f>
        <v>0</v>
      </c>
      <c r="C311" s="42">
        <f>Jul!D34</f>
        <v>0</v>
      </c>
      <c r="D311" s="38">
        <f>Jul!T34</f>
        <v>0</v>
      </c>
      <c r="E311" s="39">
        <f>Jul!V34</f>
        <v>0</v>
      </c>
      <c r="F311" s="39">
        <f>Jul!X34</f>
        <v>0</v>
      </c>
      <c r="G311" s="39">
        <f>Jul!Z34</f>
        <v>0</v>
      </c>
      <c r="I311" s="58"/>
      <c r="J311" s="58"/>
      <c r="K311" s="56"/>
      <c r="L311" s="56"/>
      <c r="M311" s="56"/>
      <c r="N311" s="56"/>
      <c r="P311" s="49">
        <f t="shared" si="8"/>
        <v>0</v>
      </c>
      <c r="Q311" s="44"/>
      <c r="R311" s="41">
        <f>Jul!Q34</f>
        <v>0</v>
      </c>
      <c r="S311" s="50">
        <f t="shared" si="9"/>
        <v>0</v>
      </c>
      <c r="T311" s="46"/>
    </row>
    <row r="312" spans="2:20">
      <c r="B312" s="42">
        <f>Jul!B35</f>
        <v>0</v>
      </c>
      <c r="C312" s="42">
        <f>Jul!D35</f>
        <v>0</v>
      </c>
      <c r="D312" s="38">
        <f>Jul!T35</f>
        <v>0</v>
      </c>
      <c r="E312" s="39">
        <f>Jul!V35</f>
        <v>0</v>
      </c>
      <c r="F312" s="39">
        <f>Jul!X35</f>
        <v>0</v>
      </c>
      <c r="G312" s="39">
        <f>Jul!Z35</f>
        <v>0</v>
      </c>
      <c r="I312" s="58"/>
      <c r="J312" s="58"/>
      <c r="K312" s="56"/>
      <c r="L312" s="56"/>
      <c r="M312" s="56"/>
      <c r="N312" s="56"/>
      <c r="P312" s="49">
        <f t="shared" si="8"/>
        <v>0</v>
      </c>
      <c r="Q312" s="44"/>
      <c r="R312" s="41">
        <f>Jul!Q35</f>
        <v>0</v>
      </c>
      <c r="S312" s="50">
        <f t="shared" si="9"/>
        <v>0</v>
      </c>
      <c r="T312" s="46"/>
    </row>
    <row r="313" spans="2:20">
      <c r="B313" s="42">
        <f>Jul!B36</f>
        <v>0</v>
      </c>
      <c r="C313" s="42">
        <f>Jul!D36</f>
        <v>0</v>
      </c>
      <c r="D313" s="38">
        <f>Jul!T36</f>
        <v>0</v>
      </c>
      <c r="E313" s="39">
        <f>Jul!V36</f>
        <v>0</v>
      </c>
      <c r="F313" s="39">
        <f>Jul!X36</f>
        <v>0</v>
      </c>
      <c r="G313" s="39">
        <f>Jul!Z36</f>
        <v>0</v>
      </c>
      <c r="I313" s="58"/>
      <c r="J313" s="58"/>
      <c r="K313" s="56"/>
      <c r="L313" s="56"/>
      <c r="M313" s="56"/>
      <c r="N313" s="56"/>
      <c r="P313" s="49">
        <f t="shared" si="8"/>
        <v>0</v>
      </c>
      <c r="Q313" s="44"/>
      <c r="R313" s="41">
        <f>Jul!Q36</f>
        <v>0</v>
      </c>
      <c r="S313" s="50">
        <f t="shared" si="9"/>
        <v>0</v>
      </c>
      <c r="T313" s="46"/>
    </row>
    <row r="314" spans="2:20">
      <c r="B314" s="42">
        <f>Jul!B37</f>
        <v>0</v>
      </c>
      <c r="C314" s="42">
        <f>Jul!D37</f>
        <v>0</v>
      </c>
      <c r="D314" s="38">
        <f>Jul!T37</f>
        <v>0</v>
      </c>
      <c r="E314" s="39">
        <f>Jul!V37</f>
        <v>0</v>
      </c>
      <c r="F314" s="39">
        <f>Jul!X37</f>
        <v>0</v>
      </c>
      <c r="G314" s="39">
        <f>Jul!Z37</f>
        <v>0</v>
      </c>
      <c r="I314" s="58"/>
      <c r="J314" s="58"/>
      <c r="K314" s="56"/>
      <c r="L314" s="56"/>
      <c r="M314" s="56"/>
      <c r="N314" s="56"/>
      <c r="P314" s="49">
        <f t="shared" si="8"/>
        <v>0</v>
      </c>
      <c r="Q314" s="44"/>
      <c r="R314" s="41">
        <f>Jul!Q37</f>
        <v>0</v>
      </c>
      <c r="S314" s="50">
        <f t="shared" si="9"/>
        <v>0</v>
      </c>
      <c r="T314" s="46"/>
    </row>
    <row r="315" spans="2:20">
      <c r="B315" s="42">
        <f>Jul!B38</f>
        <v>0</v>
      </c>
      <c r="C315" s="42">
        <f>Jul!D38</f>
        <v>0</v>
      </c>
      <c r="D315" s="38">
        <f>Jul!T38</f>
        <v>0</v>
      </c>
      <c r="E315" s="39">
        <f>Jul!V38</f>
        <v>0</v>
      </c>
      <c r="F315" s="39">
        <f>Jul!X38</f>
        <v>0</v>
      </c>
      <c r="G315" s="39">
        <f>Jul!Z38</f>
        <v>0</v>
      </c>
      <c r="I315" s="58"/>
      <c r="J315" s="58"/>
      <c r="K315" s="56"/>
      <c r="L315" s="56"/>
      <c r="M315" s="56"/>
      <c r="N315" s="56"/>
      <c r="P315" s="49">
        <f t="shared" si="8"/>
        <v>0</v>
      </c>
      <c r="Q315" s="44"/>
      <c r="R315" s="41">
        <f>Jul!Q38</f>
        <v>0</v>
      </c>
      <c r="S315" s="50">
        <f t="shared" si="9"/>
        <v>0</v>
      </c>
      <c r="T315" s="46"/>
    </row>
    <row r="316" spans="2:20">
      <c r="B316" s="42">
        <f>Jul!B39</f>
        <v>0</v>
      </c>
      <c r="C316" s="42">
        <f>Jul!D39</f>
        <v>0</v>
      </c>
      <c r="D316" s="38">
        <f>Jul!T39</f>
        <v>0</v>
      </c>
      <c r="E316" s="39">
        <f>Jul!V39</f>
        <v>0</v>
      </c>
      <c r="F316" s="39">
        <f>Jul!X39</f>
        <v>0</v>
      </c>
      <c r="G316" s="39">
        <f>Jul!Z39</f>
        <v>0</v>
      </c>
      <c r="I316" s="58"/>
      <c r="J316" s="58"/>
      <c r="K316" s="56"/>
      <c r="L316" s="56"/>
      <c r="M316" s="56"/>
      <c r="N316" s="56"/>
      <c r="P316" s="49">
        <f t="shared" si="8"/>
        <v>0</v>
      </c>
      <c r="Q316" s="44"/>
      <c r="R316" s="41">
        <f>Jul!Q39</f>
        <v>0</v>
      </c>
      <c r="S316" s="50">
        <f t="shared" si="9"/>
        <v>0</v>
      </c>
      <c r="T316" s="46"/>
    </row>
    <row r="317" spans="2:20">
      <c r="B317" s="42">
        <f>Jul!B40</f>
        <v>0</v>
      </c>
      <c r="C317" s="42">
        <f>Jul!D40</f>
        <v>0</v>
      </c>
      <c r="D317" s="38">
        <f>Jul!T40</f>
        <v>0</v>
      </c>
      <c r="E317" s="39">
        <f>Jul!V40</f>
        <v>0</v>
      </c>
      <c r="F317" s="39">
        <f>Jul!X40</f>
        <v>0</v>
      </c>
      <c r="G317" s="39">
        <f>Jul!Z40</f>
        <v>0</v>
      </c>
      <c r="I317" s="58"/>
      <c r="J317" s="58"/>
      <c r="K317" s="56"/>
      <c r="L317" s="56"/>
      <c r="M317" s="56"/>
      <c r="N317" s="56"/>
      <c r="P317" s="49">
        <f t="shared" si="8"/>
        <v>0</v>
      </c>
      <c r="Q317" s="44"/>
      <c r="R317" s="41">
        <f>Jul!Q40</f>
        <v>0</v>
      </c>
      <c r="S317" s="50">
        <f t="shared" si="9"/>
        <v>0</v>
      </c>
      <c r="T317" s="46"/>
    </row>
    <row r="318" spans="2:20">
      <c r="B318" s="42">
        <f>Jul!B41</f>
        <v>0</v>
      </c>
      <c r="C318" s="42">
        <f>Jul!D41</f>
        <v>0</v>
      </c>
      <c r="D318" s="38">
        <f>Jul!T41</f>
        <v>0</v>
      </c>
      <c r="E318" s="39">
        <f>Jul!V41</f>
        <v>0</v>
      </c>
      <c r="F318" s="39">
        <f>Jul!X41</f>
        <v>0</v>
      </c>
      <c r="G318" s="39">
        <f>Jul!Z41</f>
        <v>0</v>
      </c>
      <c r="I318" s="58"/>
      <c r="J318" s="58"/>
      <c r="K318" s="56"/>
      <c r="L318" s="56"/>
      <c r="M318" s="56"/>
      <c r="N318" s="56"/>
      <c r="P318" s="49">
        <f t="shared" si="8"/>
        <v>0</v>
      </c>
      <c r="Q318" s="44"/>
      <c r="R318" s="41">
        <f>Jul!Q41</f>
        <v>0</v>
      </c>
      <c r="S318" s="50">
        <f t="shared" si="9"/>
        <v>0</v>
      </c>
      <c r="T318" s="46"/>
    </row>
    <row r="319" spans="2:20">
      <c r="B319" s="42">
        <f>Jul!B42</f>
        <v>0</v>
      </c>
      <c r="C319" s="42">
        <f>Jul!D42</f>
        <v>0</v>
      </c>
      <c r="D319" s="38">
        <f>Jul!T42</f>
        <v>0</v>
      </c>
      <c r="E319" s="39">
        <f>Jul!V42</f>
        <v>0</v>
      </c>
      <c r="F319" s="39">
        <f>Jul!X42</f>
        <v>0</v>
      </c>
      <c r="G319" s="39">
        <f>Jul!Z42</f>
        <v>0</v>
      </c>
      <c r="I319" s="58"/>
      <c r="J319" s="58"/>
      <c r="K319" s="56"/>
      <c r="L319" s="56"/>
      <c r="M319" s="56"/>
      <c r="N319" s="56"/>
      <c r="P319" s="49">
        <f t="shared" si="8"/>
        <v>0</v>
      </c>
      <c r="Q319" s="44"/>
      <c r="R319" s="41">
        <f>Jul!Q42</f>
        <v>0</v>
      </c>
      <c r="S319" s="50">
        <f t="shared" si="9"/>
        <v>0</v>
      </c>
      <c r="T319" s="46"/>
    </row>
    <row r="320" spans="2:20">
      <c r="B320" s="42">
        <f>Jul!B43</f>
        <v>0</v>
      </c>
      <c r="C320" s="42">
        <f>Jul!D43</f>
        <v>0</v>
      </c>
      <c r="D320" s="38">
        <f>Jul!T43</f>
        <v>0</v>
      </c>
      <c r="E320" s="39">
        <f>Jul!V43</f>
        <v>0</v>
      </c>
      <c r="F320" s="39">
        <f>Jul!X43</f>
        <v>0</v>
      </c>
      <c r="G320" s="39">
        <f>Jul!Z43</f>
        <v>0</v>
      </c>
      <c r="I320" s="58"/>
      <c r="J320" s="58"/>
      <c r="K320" s="56"/>
      <c r="L320" s="56"/>
      <c r="M320" s="56"/>
      <c r="N320" s="56"/>
      <c r="P320" s="49">
        <f t="shared" si="8"/>
        <v>0</v>
      </c>
      <c r="Q320" s="44"/>
      <c r="R320" s="41">
        <f>Jul!Q43</f>
        <v>0</v>
      </c>
      <c r="S320" s="50">
        <f t="shared" si="9"/>
        <v>0</v>
      </c>
      <c r="T320" s="46"/>
    </row>
    <row r="321" spans="2:20">
      <c r="B321" s="42">
        <f>Jul!B44</f>
        <v>0</v>
      </c>
      <c r="C321" s="42">
        <f>Jul!D44</f>
        <v>0</v>
      </c>
      <c r="D321" s="38">
        <f>Jul!T44</f>
        <v>0</v>
      </c>
      <c r="E321" s="39">
        <f>Jul!V44</f>
        <v>0</v>
      </c>
      <c r="F321" s="39">
        <f>Jul!X44</f>
        <v>0</v>
      </c>
      <c r="G321" s="39">
        <f>Jul!Z44</f>
        <v>0</v>
      </c>
      <c r="I321" s="58"/>
      <c r="J321" s="58"/>
      <c r="K321" s="56"/>
      <c r="L321" s="56"/>
      <c r="M321" s="56"/>
      <c r="N321" s="56"/>
      <c r="P321" s="49">
        <f t="shared" si="8"/>
        <v>0</v>
      </c>
      <c r="Q321" s="44"/>
      <c r="R321" s="41">
        <f>Jul!Q44</f>
        <v>0</v>
      </c>
      <c r="S321" s="50">
        <f t="shared" si="9"/>
        <v>0</v>
      </c>
      <c r="T321" s="46"/>
    </row>
    <row r="322" spans="2:20">
      <c r="B322" s="42">
        <f>Jul!B45</f>
        <v>0</v>
      </c>
      <c r="C322" s="42">
        <f>Jul!D45</f>
        <v>0</v>
      </c>
      <c r="D322" s="38">
        <f>Jul!T45</f>
        <v>0</v>
      </c>
      <c r="E322" s="39">
        <f>Jul!V45</f>
        <v>0</v>
      </c>
      <c r="F322" s="39">
        <f>Jul!X45</f>
        <v>0</v>
      </c>
      <c r="G322" s="39">
        <f>Jul!Z45</f>
        <v>0</v>
      </c>
      <c r="I322" s="58"/>
      <c r="J322" s="58"/>
      <c r="K322" s="56"/>
      <c r="L322" s="56"/>
      <c r="M322" s="56"/>
      <c r="N322" s="56"/>
      <c r="P322" s="49">
        <f t="shared" si="8"/>
        <v>0</v>
      </c>
      <c r="Q322" s="44"/>
      <c r="R322" s="41">
        <f>Jul!Q45</f>
        <v>0</v>
      </c>
      <c r="S322" s="50">
        <f t="shared" si="9"/>
        <v>0</v>
      </c>
      <c r="T322" s="46"/>
    </row>
    <row r="323" spans="2:20">
      <c r="B323" s="42">
        <f>Jul!B46</f>
        <v>0</v>
      </c>
      <c r="C323" s="42">
        <f>Jul!D46</f>
        <v>0</v>
      </c>
      <c r="D323" s="38">
        <f>Jul!T46</f>
        <v>0</v>
      </c>
      <c r="E323" s="39">
        <f>Jul!V46</f>
        <v>0</v>
      </c>
      <c r="F323" s="39">
        <f>Jul!X46</f>
        <v>0</v>
      </c>
      <c r="G323" s="39">
        <f>Jul!Z46</f>
        <v>0</v>
      </c>
      <c r="I323" s="58"/>
      <c r="J323" s="58"/>
      <c r="K323" s="56"/>
      <c r="L323" s="56"/>
      <c r="M323" s="56"/>
      <c r="N323" s="56"/>
      <c r="P323" s="49">
        <f t="shared" si="8"/>
        <v>0</v>
      </c>
      <c r="Q323" s="44"/>
      <c r="R323" s="41">
        <f>Jul!Q46</f>
        <v>0</v>
      </c>
      <c r="S323" s="50">
        <f t="shared" si="9"/>
        <v>0</v>
      </c>
      <c r="T323" s="46"/>
    </row>
    <row r="324" spans="2:20">
      <c r="B324" s="42">
        <f>Jul!B47</f>
        <v>0</v>
      </c>
      <c r="C324" s="42">
        <f>Jul!D47</f>
        <v>0</v>
      </c>
      <c r="D324" s="38">
        <f>Jul!T47</f>
        <v>0</v>
      </c>
      <c r="E324" s="39">
        <f>Jul!V47</f>
        <v>0</v>
      </c>
      <c r="F324" s="39">
        <f>Jul!X47</f>
        <v>0</v>
      </c>
      <c r="G324" s="39">
        <f>Jul!Z47</f>
        <v>0</v>
      </c>
      <c r="I324" s="58"/>
      <c r="J324" s="58"/>
      <c r="K324" s="56"/>
      <c r="L324" s="56"/>
      <c r="M324" s="56"/>
      <c r="N324" s="56"/>
      <c r="P324" s="49">
        <f t="shared" si="8"/>
        <v>0</v>
      </c>
      <c r="Q324" s="44"/>
      <c r="R324" s="41">
        <f>Jul!Q47</f>
        <v>0</v>
      </c>
      <c r="S324" s="50">
        <f t="shared" si="9"/>
        <v>0</v>
      </c>
      <c r="T324" s="46"/>
    </row>
    <row r="325" spans="2:20">
      <c r="B325" s="42">
        <f>Jul!B48</f>
        <v>0</v>
      </c>
      <c r="C325" s="42">
        <f>Jul!D48</f>
        <v>0</v>
      </c>
      <c r="D325" s="38">
        <f>Jul!T48</f>
        <v>0</v>
      </c>
      <c r="E325" s="39">
        <f>Jul!V48</f>
        <v>0</v>
      </c>
      <c r="F325" s="39">
        <f>Jul!X48</f>
        <v>0</v>
      </c>
      <c r="G325" s="39">
        <f>Jul!Z48</f>
        <v>0</v>
      </c>
      <c r="I325" s="58"/>
      <c r="J325" s="58"/>
      <c r="K325" s="56"/>
      <c r="L325" s="56"/>
      <c r="M325" s="56"/>
      <c r="N325" s="56"/>
      <c r="P325" s="49">
        <f t="shared" si="8"/>
        <v>0</v>
      </c>
      <c r="Q325" s="44"/>
      <c r="R325" s="41">
        <f>Jul!Q48</f>
        <v>0</v>
      </c>
      <c r="S325" s="50">
        <f t="shared" si="9"/>
        <v>0</v>
      </c>
      <c r="T325" s="46"/>
    </row>
    <row r="326" spans="2:20">
      <c r="B326" s="42">
        <f>Jul!B49</f>
        <v>0</v>
      </c>
      <c r="C326" s="42">
        <f>Jul!D49</f>
        <v>0</v>
      </c>
      <c r="D326" s="38">
        <f>Jul!T49</f>
        <v>0</v>
      </c>
      <c r="E326" s="39">
        <f>Jul!V49</f>
        <v>0</v>
      </c>
      <c r="F326" s="39">
        <f>Jul!X49</f>
        <v>0</v>
      </c>
      <c r="G326" s="39">
        <f>Jul!Z49</f>
        <v>0</v>
      </c>
      <c r="I326" s="58"/>
      <c r="J326" s="58"/>
      <c r="K326" s="56"/>
      <c r="L326" s="56"/>
      <c r="M326" s="56"/>
      <c r="N326" s="56"/>
      <c r="P326" s="49">
        <f t="shared" si="8"/>
        <v>0</v>
      </c>
      <c r="Q326" s="44"/>
      <c r="R326" s="41">
        <f>Jul!Q49</f>
        <v>0</v>
      </c>
      <c r="S326" s="50">
        <f t="shared" si="9"/>
        <v>0</v>
      </c>
      <c r="T326" s="46"/>
    </row>
    <row r="327" spans="2:20">
      <c r="B327" s="42">
        <f>Jul!B50</f>
        <v>0</v>
      </c>
      <c r="C327" s="42">
        <f>Jul!D50</f>
        <v>0</v>
      </c>
      <c r="D327" s="38">
        <f>Jul!T50</f>
        <v>0</v>
      </c>
      <c r="E327" s="39">
        <f>Jul!V50</f>
        <v>0</v>
      </c>
      <c r="F327" s="39">
        <f>Jul!X50</f>
        <v>0</v>
      </c>
      <c r="G327" s="39">
        <f>Jul!Z50</f>
        <v>0</v>
      </c>
      <c r="I327" s="58"/>
      <c r="J327" s="58"/>
      <c r="K327" s="56"/>
      <c r="L327" s="56"/>
      <c r="M327" s="56"/>
      <c r="N327" s="56"/>
      <c r="P327" s="49">
        <f t="shared" si="8"/>
        <v>0</v>
      </c>
      <c r="Q327" s="44"/>
      <c r="R327" s="41">
        <f>Jul!Q50</f>
        <v>0</v>
      </c>
      <c r="S327" s="50">
        <f t="shared" si="9"/>
        <v>0</v>
      </c>
      <c r="T327" s="46"/>
    </row>
    <row r="328" spans="2:20">
      <c r="B328" s="42">
        <f>Aug!B8</f>
        <v>0</v>
      </c>
      <c r="C328" s="42">
        <f>Aug!D8</f>
        <v>0</v>
      </c>
      <c r="D328" s="38">
        <f>Aug!T8</f>
        <v>0</v>
      </c>
      <c r="E328" s="39">
        <f>Aug!V8</f>
        <v>0</v>
      </c>
      <c r="F328" s="39">
        <f>Aug!X8</f>
        <v>0</v>
      </c>
      <c r="G328" s="39">
        <f>Aug!Z8</f>
        <v>0</v>
      </c>
      <c r="I328" s="58"/>
      <c r="J328" s="58"/>
      <c r="K328" s="56"/>
      <c r="L328" s="56"/>
      <c r="M328" s="56"/>
      <c r="N328" s="56"/>
      <c r="P328" s="49">
        <f t="shared" si="8"/>
        <v>0</v>
      </c>
      <c r="Q328" s="44"/>
      <c r="R328" s="41">
        <f>Aug!Q8</f>
        <v>0</v>
      </c>
      <c r="S328" s="50">
        <f t="shared" si="9"/>
        <v>0</v>
      </c>
      <c r="T328" s="46"/>
    </row>
    <row r="329" spans="2:20">
      <c r="B329" s="42">
        <f>Aug!B9</f>
        <v>0</v>
      </c>
      <c r="C329" s="42">
        <f>Aug!D9</f>
        <v>0</v>
      </c>
      <c r="D329" s="38">
        <f>Aug!T9</f>
        <v>0</v>
      </c>
      <c r="E329" s="39">
        <f>Aug!V9</f>
        <v>0</v>
      </c>
      <c r="F329" s="39">
        <f>Aug!X9</f>
        <v>0</v>
      </c>
      <c r="G329" s="39">
        <f>Aug!Z9</f>
        <v>0</v>
      </c>
      <c r="I329" s="58"/>
      <c r="J329" s="58"/>
      <c r="K329" s="56"/>
      <c r="L329" s="56"/>
      <c r="M329" s="56"/>
      <c r="N329" s="56"/>
      <c r="P329" s="49">
        <f t="shared" si="8"/>
        <v>0</v>
      </c>
      <c r="Q329" s="44"/>
      <c r="R329" s="41">
        <f>Aug!Q9</f>
        <v>0</v>
      </c>
      <c r="S329" s="50">
        <f t="shared" si="9"/>
        <v>0</v>
      </c>
      <c r="T329" s="46"/>
    </row>
    <row r="330" spans="2:20">
      <c r="B330" s="42">
        <f>Aug!B10</f>
        <v>0</v>
      </c>
      <c r="C330" s="42">
        <f>Aug!D10</f>
        <v>0</v>
      </c>
      <c r="D330" s="38">
        <f>Aug!T10</f>
        <v>0</v>
      </c>
      <c r="E330" s="39">
        <f>Aug!V10</f>
        <v>0</v>
      </c>
      <c r="F330" s="39">
        <f>Aug!X10</f>
        <v>0</v>
      </c>
      <c r="G330" s="39">
        <f>Aug!Z10</f>
        <v>0</v>
      </c>
      <c r="I330" s="58"/>
      <c r="J330" s="58"/>
      <c r="K330" s="56"/>
      <c r="L330" s="56"/>
      <c r="M330" s="56"/>
      <c r="N330" s="56"/>
      <c r="P330" s="49">
        <f t="shared" si="8"/>
        <v>0</v>
      </c>
      <c r="Q330" s="44"/>
      <c r="R330" s="41">
        <f>Aug!Q10</f>
        <v>0</v>
      </c>
      <c r="S330" s="50">
        <f t="shared" si="9"/>
        <v>0</v>
      </c>
      <c r="T330" s="46"/>
    </row>
    <row r="331" spans="2:20">
      <c r="B331" s="42">
        <f>Aug!B11</f>
        <v>0</v>
      </c>
      <c r="C331" s="42">
        <f>Aug!D11</f>
        <v>0</v>
      </c>
      <c r="D331" s="38">
        <f>Aug!T11</f>
        <v>0</v>
      </c>
      <c r="E331" s="39">
        <f>Aug!V11</f>
        <v>0</v>
      </c>
      <c r="F331" s="39">
        <f>Aug!X11</f>
        <v>0</v>
      </c>
      <c r="G331" s="39">
        <f>Aug!Z11</f>
        <v>0</v>
      </c>
      <c r="I331" s="58"/>
      <c r="J331" s="58"/>
      <c r="K331" s="56"/>
      <c r="L331" s="56"/>
      <c r="M331" s="56"/>
      <c r="N331" s="56"/>
      <c r="P331" s="49">
        <f t="shared" si="8"/>
        <v>0</v>
      </c>
      <c r="Q331" s="44"/>
      <c r="R331" s="41">
        <f>Aug!Q11</f>
        <v>0</v>
      </c>
      <c r="S331" s="50">
        <f t="shared" si="9"/>
        <v>0</v>
      </c>
      <c r="T331" s="46"/>
    </row>
    <row r="332" spans="2:20">
      <c r="B332" s="42">
        <f>Aug!B12</f>
        <v>0</v>
      </c>
      <c r="C332" s="42">
        <f>Aug!D12</f>
        <v>0</v>
      </c>
      <c r="D332" s="38">
        <f>Aug!T12</f>
        <v>0</v>
      </c>
      <c r="E332" s="39">
        <f>Aug!V12</f>
        <v>0</v>
      </c>
      <c r="F332" s="39">
        <f>Aug!X12</f>
        <v>0</v>
      </c>
      <c r="G332" s="39">
        <f>Aug!Z12</f>
        <v>0</v>
      </c>
      <c r="I332" s="58"/>
      <c r="J332" s="58"/>
      <c r="K332" s="56"/>
      <c r="L332" s="56"/>
      <c r="M332" s="56"/>
      <c r="N332" s="56"/>
      <c r="P332" s="49">
        <f t="shared" si="8"/>
        <v>0</v>
      </c>
      <c r="Q332" s="44"/>
      <c r="R332" s="41">
        <f>Aug!Q12</f>
        <v>0</v>
      </c>
      <c r="S332" s="50">
        <f t="shared" si="9"/>
        <v>0</v>
      </c>
      <c r="T332" s="46"/>
    </row>
    <row r="333" spans="2:20">
      <c r="B333" s="42">
        <f>Aug!B13</f>
        <v>0</v>
      </c>
      <c r="C333" s="42">
        <f>Aug!D13</f>
        <v>0</v>
      </c>
      <c r="D333" s="38">
        <f>Aug!T13</f>
        <v>0</v>
      </c>
      <c r="E333" s="39">
        <f>Aug!V13</f>
        <v>0</v>
      </c>
      <c r="F333" s="39">
        <f>Aug!X13</f>
        <v>0</v>
      </c>
      <c r="G333" s="39">
        <f>Aug!Z13</f>
        <v>0</v>
      </c>
      <c r="I333" s="58"/>
      <c r="J333" s="58"/>
      <c r="K333" s="56"/>
      <c r="L333" s="56"/>
      <c r="M333" s="56"/>
      <c r="N333" s="56"/>
      <c r="P333" s="49">
        <f t="shared" si="8"/>
        <v>0</v>
      </c>
      <c r="Q333" s="44"/>
      <c r="R333" s="41">
        <f>Aug!Q13</f>
        <v>0</v>
      </c>
      <c r="S333" s="50">
        <f t="shared" si="9"/>
        <v>0</v>
      </c>
      <c r="T333" s="46"/>
    </row>
    <row r="334" spans="2:20">
      <c r="B334" s="42">
        <f>Aug!B14</f>
        <v>0</v>
      </c>
      <c r="C334" s="42">
        <f>Aug!D14</f>
        <v>0</v>
      </c>
      <c r="D334" s="38">
        <f>Aug!T14</f>
        <v>0</v>
      </c>
      <c r="E334" s="39">
        <f>Aug!V14</f>
        <v>0</v>
      </c>
      <c r="F334" s="39">
        <f>Aug!X14</f>
        <v>0</v>
      </c>
      <c r="G334" s="39">
        <f>Aug!Z14</f>
        <v>0</v>
      </c>
      <c r="I334" s="58"/>
      <c r="J334" s="58"/>
      <c r="K334" s="56"/>
      <c r="L334" s="56"/>
      <c r="M334" s="56"/>
      <c r="N334" s="56"/>
      <c r="P334" s="49">
        <f t="shared" si="8"/>
        <v>0</v>
      </c>
      <c r="Q334" s="44"/>
      <c r="R334" s="41">
        <f>Aug!Q14</f>
        <v>0</v>
      </c>
      <c r="S334" s="50">
        <f t="shared" si="9"/>
        <v>0</v>
      </c>
      <c r="T334" s="46"/>
    </row>
    <row r="335" spans="2:20">
      <c r="B335" s="42">
        <f>Aug!B15</f>
        <v>0</v>
      </c>
      <c r="C335" s="42">
        <f>Aug!D15</f>
        <v>0</v>
      </c>
      <c r="D335" s="38">
        <f>Aug!T15</f>
        <v>0</v>
      </c>
      <c r="E335" s="39">
        <f>Aug!V15</f>
        <v>0</v>
      </c>
      <c r="F335" s="39">
        <f>Aug!X15</f>
        <v>0</v>
      </c>
      <c r="G335" s="39">
        <f>Aug!Z15</f>
        <v>0</v>
      </c>
      <c r="I335" s="58"/>
      <c r="J335" s="58"/>
      <c r="K335" s="56"/>
      <c r="L335" s="56"/>
      <c r="M335" s="56"/>
      <c r="N335" s="56"/>
      <c r="P335" s="49">
        <f t="shared" si="8"/>
        <v>0</v>
      </c>
      <c r="Q335" s="44"/>
      <c r="R335" s="41">
        <f>Aug!Q15</f>
        <v>0</v>
      </c>
      <c r="S335" s="50">
        <f t="shared" si="9"/>
        <v>0</v>
      </c>
      <c r="T335" s="46"/>
    </row>
    <row r="336" spans="2:20">
      <c r="B336" s="42">
        <f>Aug!B16</f>
        <v>0</v>
      </c>
      <c r="C336" s="42">
        <f>Aug!D16</f>
        <v>0</v>
      </c>
      <c r="D336" s="38">
        <f>Aug!T16</f>
        <v>0</v>
      </c>
      <c r="E336" s="39">
        <f>Aug!V16</f>
        <v>0</v>
      </c>
      <c r="F336" s="39">
        <f>Aug!X16</f>
        <v>0</v>
      </c>
      <c r="G336" s="39">
        <f>Aug!Z16</f>
        <v>0</v>
      </c>
      <c r="I336" s="58"/>
      <c r="J336" s="58"/>
      <c r="K336" s="56"/>
      <c r="L336" s="56"/>
      <c r="M336" s="56"/>
      <c r="N336" s="56"/>
      <c r="P336" s="49">
        <f t="shared" si="8"/>
        <v>0</v>
      </c>
      <c r="Q336" s="44"/>
      <c r="R336" s="41">
        <f>Aug!Q16</f>
        <v>0</v>
      </c>
      <c r="S336" s="50">
        <f t="shared" si="9"/>
        <v>0</v>
      </c>
      <c r="T336" s="46"/>
    </row>
    <row r="337" spans="2:20">
      <c r="B337" s="42">
        <f>Aug!B17</f>
        <v>0</v>
      </c>
      <c r="C337" s="42">
        <f>Aug!D17</f>
        <v>0</v>
      </c>
      <c r="D337" s="38">
        <f>Aug!T17</f>
        <v>0</v>
      </c>
      <c r="E337" s="39">
        <f>Aug!V17</f>
        <v>0</v>
      </c>
      <c r="F337" s="39">
        <f>Aug!X17</f>
        <v>0</v>
      </c>
      <c r="G337" s="39">
        <f>Aug!Z17</f>
        <v>0</v>
      </c>
      <c r="I337" s="58"/>
      <c r="J337" s="58"/>
      <c r="K337" s="56"/>
      <c r="L337" s="56"/>
      <c r="M337" s="56"/>
      <c r="N337" s="56"/>
      <c r="P337" s="49">
        <f t="shared" si="8"/>
        <v>0</v>
      </c>
      <c r="Q337" s="44"/>
      <c r="R337" s="41">
        <f>Aug!Q17</f>
        <v>0</v>
      </c>
      <c r="S337" s="50">
        <f t="shared" si="9"/>
        <v>0</v>
      </c>
      <c r="T337" s="46"/>
    </row>
    <row r="338" spans="2:20">
      <c r="B338" s="42">
        <f>Aug!B18</f>
        <v>0</v>
      </c>
      <c r="C338" s="42">
        <f>Aug!D18</f>
        <v>0</v>
      </c>
      <c r="D338" s="38">
        <f>Aug!T18</f>
        <v>0</v>
      </c>
      <c r="E338" s="39">
        <f>Aug!V18</f>
        <v>0</v>
      </c>
      <c r="F338" s="39">
        <f>Aug!X18</f>
        <v>0</v>
      </c>
      <c r="G338" s="39">
        <f>Aug!Z18</f>
        <v>0</v>
      </c>
      <c r="I338" s="58"/>
      <c r="J338" s="58"/>
      <c r="K338" s="56"/>
      <c r="L338" s="56"/>
      <c r="M338" s="56"/>
      <c r="N338" s="56"/>
      <c r="P338" s="49">
        <f t="shared" si="8"/>
        <v>0</v>
      </c>
      <c r="Q338" s="44"/>
      <c r="R338" s="41">
        <f>Aug!Q18</f>
        <v>0</v>
      </c>
      <c r="S338" s="50">
        <f t="shared" si="9"/>
        <v>0</v>
      </c>
      <c r="T338" s="46"/>
    </row>
    <row r="339" spans="2:20">
      <c r="B339" s="42">
        <f>Aug!B19</f>
        <v>0</v>
      </c>
      <c r="C339" s="42">
        <f>Aug!D19</f>
        <v>0</v>
      </c>
      <c r="D339" s="38">
        <f>Aug!T19</f>
        <v>0</v>
      </c>
      <c r="E339" s="39">
        <f>Aug!V19</f>
        <v>0</v>
      </c>
      <c r="F339" s="39">
        <f>Aug!X19</f>
        <v>0</v>
      </c>
      <c r="G339" s="39">
        <f>Aug!Z19</f>
        <v>0</v>
      </c>
      <c r="I339" s="58"/>
      <c r="J339" s="58"/>
      <c r="K339" s="56"/>
      <c r="L339" s="56"/>
      <c r="M339" s="56"/>
      <c r="N339" s="56"/>
      <c r="P339" s="49">
        <f t="shared" si="8"/>
        <v>0</v>
      </c>
      <c r="Q339" s="44"/>
      <c r="R339" s="41">
        <f>Aug!Q19</f>
        <v>0</v>
      </c>
      <c r="S339" s="50">
        <f t="shared" si="9"/>
        <v>0</v>
      </c>
      <c r="T339" s="46"/>
    </row>
    <row r="340" spans="2:20">
      <c r="B340" s="42">
        <f>Aug!B20</f>
        <v>0</v>
      </c>
      <c r="C340" s="42">
        <f>Aug!D20</f>
        <v>0</v>
      </c>
      <c r="D340" s="38">
        <f>Aug!T20</f>
        <v>0</v>
      </c>
      <c r="E340" s="39">
        <f>Aug!V20</f>
        <v>0</v>
      </c>
      <c r="F340" s="39">
        <f>Aug!X20</f>
        <v>0</v>
      </c>
      <c r="G340" s="39">
        <f>Aug!Z20</f>
        <v>0</v>
      </c>
      <c r="I340" s="58"/>
      <c r="J340" s="58"/>
      <c r="K340" s="56"/>
      <c r="L340" s="56"/>
      <c r="M340" s="56"/>
      <c r="N340" s="56"/>
      <c r="P340" s="49">
        <f t="shared" si="8"/>
        <v>0</v>
      </c>
      <c r="Q340" s="44"/>
      <c r="R340" s="41">
        <f>Aug!Q20</f>
        <v>0</v>
      </c>
      <c r="S340" s="50">
        <f t="shared" si="9"/>
        <v>0</v>
      </c>
      <c r="T340" s="46"/>
    </row>
    <row r="341" spans="2:20">
      <c r="B341" s="42">
        <f>Aug!B21</f>
        <v>0</v>
      </c>
      <c r="C341" s="42">
        <f>Aug!D21</f>
        <v>0</v>
      </c>
      <c r="D341" s="38">
        <f>Aug!T21</f>
        <v>0</v>
      </c>
      <c r="E341" s="39">
        <f>Aug!V21</f>
        <v>0</v>
      </c>
      <c r="F341" s="39">
        <f>Aug!X21</f>
        <v>0</v>
      </c>
      <c r="G341" s="39">
        <f>Aug!Z21</f>
        <v>0</v>
      </c>
      <c r="I341" s="58"/>
      <c r="J341" s="58"/>
      <c r="K341" s="56"/>
      <c r="L341" s="56"/>
      <c r="M341" s="56"/>
      <c r="N341" s="56"/>
      <c r="P341" s="49">
        <f t="shared" si="8"/>
        <v>0</v>
      </c>
      <c r="Q341" s="44"/>
      <c r="R341" s="41">
        <f>Aug!Q21</f>
        <v>0</v>
      </c>
      <c r="S341" s="50">
        <f t="shared" si="9"/>
        <v>0</v>
      </c>
      <c r="T341" s="46"/>
    </row>
    <row r="342" spans="2:20">
      <c r="B342" s="42">
        <f>Aug!B22</f>
        <v>0</v>
      </c>
      <c r="C342" s="42">
        <f>Aug!D22</f>
        <v>0</v>
      </c>
      <c r="D342" s="38">
        <f>Aug!T22</f>
        <v>0</v>
      </c>
      <c r="E342" s="39">
        <f>Aug!V22</f>
        <v>0</v>
      </c>
      <c r="F342" s="39">
        <f>Aug!X22</f>
        <v>0</v>
      </c>
      <c r="G342" s="39">
        <f>Aug!Z22</f>
        <v>0</v>
      </c>
      <c r="I342" s="58"/>
      <c r="J342" s="58"/>
      <c r="K342" s="56"/>
      <c r="L342" s="56"/>
      <c r="M342" s="56"/>
      <c r="N342" s="56"/>
      <c r="P342" s="49">
        <f t="shared" si="8"/>
        <v>0</v>
      </c>
      <c r="Q342" s="44"/>
      <c r="R342" s="41">
        <f>Aug!Q22</f>
        <v>0</v>
      </c>
      <c r="S342" s="50">
        <f t="shared" si="9"/>
        <v>0</v>
      </c>
      <c r="T342" s="46"/>
    </row>
    <row r="343" spans="2:20">
      <c r="B343" s="42">
        <f>Aug!B23</f>
        <v>0</v>
      </c>
      <c r="C343" s="42">
        <f>Aug!D23</f>
        <v>0</v>
      </c>
      <c r="D343" s="38">
        <f>Aug!T23</f>
        <v>0</v>
      </c>
      <c r="E343" s="39">
        <f>Aug!V23</f>
        <v>0</v>
      </c>
      <c r="F343" s="39">
        <f>Aug!X23</f>
        <v>0</v>
      </c>
      <c r="G343" s="39">
        <f>Aug!Z23</f>
        <v>0</v>
      </c>
      <c r="I343" s="58"/>
      <c r="J343" s="58"/>
      <c r="K343" s="56"/>
      <c r="L343" s="56"/>
      <c r="M343" s="56"/>
      <c r="N343" s="56"/>
      <c r="P343" s="49">
        <f t="shared" si="8"/>
        <v>0</v>
      </c>
      <c r="Q343" s="44"/>
      <c r="R343" s="41">
        <f>Aug!Q23</f>
        <v>0</v>
      </c>
      <c r="S343" s="50">
        <f t="shared" si="9"/>
        <v>0</v>
      </c>
      <c r="T343" s="46"/>
    </row>
    <row r="344" spans="2:20">
      <c r="B344" s="42">
        <f>Aug!B24</f>
        <v>0</v>
      </c>
      <c r="C344" s="42">
        <f>Aug!D24</f>
        <v>0</v>
      </c>
      <c r="D344" s="38">
        <f>Aug!T24</f>
        <v>0</v>
      </c>
      <c r="E344" s="39">
        <f>Aug!V24</f>
        <v>0</v>
      </c>
      <c r="F344" s="39">
        <f>Aug!X24</f>
        <v>0</v>
      </c>
      <c r="G344" s="39">
        <f>Aug!Z24</f>
        <v>0</v>
      </c>
      <c r="I344" s="58"/>
      <c r="J344" s="58"/>
      <c r="K344" s="56"/>
      <c r="L344" s="56"/>
      <c r="M344" s="56"/>
      <c r="N344" s="56"/>
      <c r="P344" s="49">
        <f t="shared" si="8"/>
        <v>0</v>
      </c>
      <c r="Q344" s="44"/>
      <c r="R344" s="41">
        <f>Aug!Q24</f>
        <v>0</v>
      </c>
      <c r="S344" s="50">
        <f t="shared" si="9"/>
        <v>0</v>
      </c>
      <c r="T344" s="46"/>
    </row>
    <row r="345" spans="2:20">
      <c r="B345" s="42">
        <f>Aug!B25</f>
        <v>0</v>
      </c>
      <c r="C345" s="42">
        <f>Aug!D25</f>
        <v>0</v>
      </c>
      <c r="D345" s="38">
        <f>Aug!T25</f>
        <v>0</v>
      </c>
      <c r="E345" s="39">
        <f>Aug!V25</f>
        <v>0</v>
      </c>
      <c r="F345" s="39">
        <f>Aug!X25</f>
        <v>0</v>
      </c>
      <c r="G345" s="39">
        <f>Aug!Z25</f>
        <v>0</v>
      </c>
      <c r="I345" s="58"/>
      <c r="J345" s="58"/>
      <c r="K345" s="56"/>
      <c r="L345" s="56"/>
      <c r="M345" s="56"/>
      <c r="N345" s="56"/>
      <c r="P345" s="49">
        <f t="shared" si="8"/>
        <v>0</v>
      </c>
      <c r="Q345" s="44"/>
      <c r="R345" s="41">
        <f>Aug!Q25</f>
        <v>0</v>
      </c>
      <c r="S345" s="50">
        <f t="shared" si="9"/>
        <v>0</v>
      </c>
      <c r="T345" s="46"/>
    </row>
    <row r="346" spans="2:20">
      <c r="B346" s="42">
        <f>Aug!B26</f>
        <v>0</v>
      </c>
      <c r="C346" s="42">
        <f>Aug!D26</f>
        <v>0</v>
      </c>
      <c r="D346" s="38">
        <f>Aug!T26</f>
        <v>0</v>
      </c>
      <c r="E346" s="39">
        <f>Aug!V26</f>
        <v>0</v>
      </c>
      <c r="F346" s="39">
        <f>Aug!X26</f>
        <v>0</v>
      </c>
      <c r="G346" s="39">
        <f>Aug!Z26</f>
        <v>0</v>
      </c>
      <c r="I346" s="58"/>
      <c r="J346" s="58"/>
      <c r="K346" s="56"/>
      <c r="L346" s="56"/>
      <c r="M346" s="56"/>
      <c r="N346" s="56"/>
      <c r="P346" s="49">
        <f t="shared" si="8"/>
        <v>0</v>
      </c>
      <c r="Q346" s="44"/>
      <c r="R346" s="41">
        <f>Aug!Q26</f>
        <v>0</v>
      </c>
      <c r="S346" s="50">
        <f t="shared" si="9"/>
        <v>0</v>
      </c>
      <c r="T346" s="46"/>
    </row>
    <row r="347" spans="2:20">
      <c r="B347" s="42">
        <f>Aug!B27</f>
        <v>0</v>
      </c>
      <c r="C347" s="42">
        <f>Aug!D27</f>
        <v>0</v>
      </c>
      <c r="D347" s="38">
        <f>Aug!T27</f>
        <v>0</v>
      </c>
      <c r="E347" s="39">
        <f>Aug!V27</f>
        <v>0</v>
      </c>
      <c r="F347" s="39">
        <f>Aug!X27</f>
        <v>0</v>
      </c>
      <c r="G347" s="39">
        <f>Aug!Z27</f>
        <v>0</v>
      </c>
      <c r="I347" s="58"/>
      <c r="J347" s="58"/>
      <c r="K347" s="56"/>
      <c r="L347" s="56"/>
      <c r="M347" s="56"/>
      <c r="N347" s="56"/>
      <c r="P347" s="49">
        <f t="shared" si="8"/>
        <v>0</v>
      </c>
      <c r="Q347" s="44"/>
      <c r="R347" s="41">
        <f>Aug!Q27</f>
        <v>0</v>
      </c>
      <c r="S347" s="50">
        <f t="shared" si="9"/>
        <v>0</v>
      </c>
      <c r="T347" s="46"/>
    </row>
    <row r="348" spans="2:20">
      <c r="B348" s="42">
        <f>Aug!B28</f>
        <v>0</v>
      </c>
      <c r="C348" s="42">
        <f>Aug!D28</f>
        <v>0</v>
      </c>
      <c r="D348" s="38">
        <f>Aug!T28</f>
        <v>0</v>
      </c>
      <c r="E348" s="39">
        <f>Aug!V28</f>
        <v>0</v>
      </c>
      <c r="F348" s="39">
        <f>Aug!X28</f>
        <v>0</v>
      </c>
      <c r="G348" s="39">
        <f>Aug!Z28</f>
        <v>0</v>
      </c>
      <c r="I348" s="58"/>
      <c r="J348" s="58"/>
      <c r="K348" s="56"/>
      <c r="L348" s="56"/>
      <c r="M348" s="56"/>
      <c r="N348" s="56"/>
      <c r="P348" s="49">
        <f t="shared" ref="P348:P411" si="10">J348-I348</f>
        <v>0</v>
      </c>
      <c r="Q348" s="44"/>
      <c r="R348" s="41">
        <f>Aug!Q28</f>
        <v>0</v>
      </c>
      <c r="S348" s="50">
        <f t="shared" ref="S348:S411" si="11">C348-B348</f>
        <v>0</v>
      </c>
      <c r="T348" s="46"/>
    </row>
    <row r="349" spans="2:20">
      <c r="B349" s="42">
        <f>Aug!B29</f>
        <v>0</v>
      </c>
      <c r="C349" s="42">
        <f>Aug!D29</f>
        <v>0</v>
      </c>
      <c r="D349" s="38">
        <f>Aug!T29</f>
        <v>0</v>
      </c>
      <c r="E349" s="39">
        <f>Aug!V29</f>
        <v>0</v>
      </c>
      <c r="F349" s="39">
        <f>Aug!X29</f>
        <v>0</v>
      </c>
      <c r="G349" s="39">
        <f>Aug!Z29</f>
        <v>0</v>
      </c>
      <c r="I349" s="58"/>
      <c r="J349" s="58"/>
      <c r="K349" s="56"/>
      <c r="L349" s="56"/>
      <c r="M349" s="56"/>
      <c r="N349" s="56"/>
      <c r="P349" s="49">
        <f t="shared" si="10"/>
        <v>0</v>
      </c>
      <c r="Q349" s="44"/>
      <c r="R349" s="41">
        <f>Aug!Q29</f>
        <v>0</v>
      </c>
      <c r="S349" s="50">
        <f t="shared" si="11"/>
        <v>0</v>
      </c>
      <c r="T349" s="46"/>
    </row>
    <row r="350" spans="2:20">
      <c r="B350" s="42">
        <f>Aug!B30</f>
        <v>0</v>
      </c>
      <c r="C350" s="42">
        <f>Aug!D30</f>
        <v>0</v>
      </c>
      <c r="D350" s="38">
        <f>Aug!T30</f>
        <v>0</v>
      </c>
      <c r="E350" s="39">
        <f>Aug!V30</f>
        <v>0</v>
      </c>
      <c r="F350" s="39">
        <f>Aug!X30</f>
        <v>0</v>
      </c>
      <c r="G350" s="39">
        <f>Aug!Z30</f>
        <v>0</v>
      </c>
      <c r="I350" s="58"/>
      <c r="J350" s="58"/>
      <c r="K350" s="56"/>
      <c r="L350" s="56"/>
      <c r="M350" s="56"/>
      <c r="N350" s="56"/>
      <c r="P350" s="49">
        <f t="shared" si="10"/>
        <v>0</v>
      </c>
      <c r="Q350" s="44"/>
      <c r="R350" s="41">
        <f>Aug!Q30</f>
        <v>0</v>
      </c>
      <c r="S350" s="50">
        <f t="shared" si="11"/>
        <v>0</v>
      </c>
      <c r="T350" s="46"/>
    </row>
    <row r="351" spans="2:20">
      <c r="B351" s="42">
        <f>Aug!B31</f>
        <v>0</v>
      </c>
      <c r="C351" s="42">
        <f>Aug!D31</f>
        <v>0</v>
      </c>
      <c r="D351" s="38">
        <f>Aug!T31</f>
        <v>0</v>
      </c>
      <c r="E351" s="39">
        <f>Aug!V31</f>
        <v>0</v>
      </c>
      <c r="F351" s="39">
        <f>Aug!X31</f>
        <v>0</v>
      </c>
      <c r="G351" s="39">
        <f>Aug!Z31</f>
        <v>0</v>
      </c>
      <c r="I351" s="58"/>
      <c r="J351" s="58"/>
      <c r="K351" s="56"/>
      <c r="L351" s="56"/>
      <c r="M351" s="56"/>
      <c r="N351" s="56"/>
      <c r="P351" s="49">
        <f t="shared" si="10"/>
        <v>0</v>
      </c>
      <c r="Q351" s="44"/>
      <c r="R351" s="41">
        <f>Aug!Q31</f>
        <v>0</v>
      </c>
      <c r="S351" s="50">
        <f t="shared" si="11"/>
        <v>0</v>
      </c>
      <c r="T351" s="46"/>
    </row>
    <row r="352" spans="2:20">
      <c r="B352" s="42">
        <f>Aug!B32</f>
        <v>0</v>
      </c>
      <c r="C352" s="42">
        <f>Aug!D32</f>
        <v>0</v>
      </c>
      <c r="D352" s="38">
        <f>Aug!T32</f>
        <v>0</v>
      </c>
      <c r="E352" s="39">
        <f>Aug!V32</f>
        <v>0</v>
      </c>
      <c r="F352" s="39">
        <f>Aug!X32</f>
        <v>0</v>
      </c>
      <c r="G352" s="39">
        <f>Aug!Z32</f>
        <v>0</v>
      </c>
      <c r="I352" s="58"/>
      <c r="J352" s="58"/>
      <c r="K352" s="56"/>
      <c r="L352" s="56"/>
      <c r="M352" s="56"/>
      <c r="N352" s="56"/>
      <c r="P352" s="49">
        <f t="shared" si="10"/>
        <v>0</v>
      </c>
      <c r="Q352" s="44"/>
      <c r="R352" s="41">
        <f>Aug!Q32</f>
        <v>0</v>
      </c>
      <c r="S352" s="50">
        <f t="shared" si="11"/>
        <v>0</v>
      </c>
      <c r="T352" s="46"/>
    </row>
    <row r="353" spans="2:20">
      <c r="B353" s="42">
        <f>Aug!B33</f>
        <v>0</v>
      </c>
      <c r="C353" s="42">
        <f>Aug!D33</f>
        <v>0</v>
      </c>
      <c r="D353" s="38">
        <f>Aug!T33</f>
        <v>0</v>
      </c>
      <c r="E353" s="39">
        <f>Aug!V33</f>
        <v>0</v>
      </c>
      <c r="F353" s="39">
        <f>Aug!X33</f>
        <v>0</v>
      </c>
      <c r="G353" s="39">
        <f>Aug!Z33</f>
        <v>0</v>
      </c>
      <c r="I353" s="58"/>
      <c r="J353" s="58"/>
      <c r="K353" s="56"/>
      <c r="L353" s="56"/>
      <c r="M353" s="56"/>
      <c r="N353" s="56"/>
      <c r="P353" s="49">
        <f t="shared" si="10"/>
        <v>0</v>
      </c>
      <c r="Q353" s="44"/>
      <c r="R353" s="41">
        <f>Aug!Q33</f>
        <v>0</v>
      </c>
      <c r="S353" s="50">
        <f t="shared" si="11"/>
        <v>0</v>
      </c>
      <c r="T353" s="46"/>
    </row>
    <row r="354" spans="2:20">
      <c r="B354" s="42">
        <f>Aug!B34</f>
        <v>0</v>
      </c>
      <c r="C354" s="42">
        <f>Aug!D34</f>
        <v>0</v>
      </c>
      <c r="D354" s="38">
        <f>Aug!T34</f>
        <v>0</v>
      </c>
      <c r="E354" s="39">
        <f>Aug!V34</f>
        <v>0</v>
      </c>
      <c r="F354" s="39">
        <f>Aug!X34</f>
        <v>0</v>
      </c>
      <c r="G354" s="39">
        <f>Aug!Z34</f>
        <v>0</v>
      </c>
      <c r="I354" s="58"/>
      <c r="J354" s="58"/>
      <c r="K354" s="56"/>
      <c r="L354" s="56"/>
      <c r="M354" s="56"/>
      <c r="N354" s="56"/>
      <c r="P354" s="49">
        <f t="shared" si="10"/>
        <v>0</v>
      </c>
      <c r="Q354" s="44"/>
      <c r="R354" s="41">
        <f>Aug!Q34</f>
        <v>0</v>
      </c>
      <c r="S354" s="50">
        <f t="shared" si="11"/>
        <v>0</v>
      </c>
      <c r="T354" s="46"/>
    </row>
    <row r="355" spans="2:20">
      <c r="B355" s="42">
        <f>Aug!B35</f>
        <v>0</v>
      </c>
      <c r="C355" s="42">
        <f>Aug!D35</f>
        <v>0</v>
      </c>
      <c r="D355" s="38">
        <f>Aug!T35</f>
        <v>0</v>
      </c>
      <c r="E355" s="39">
        <f>Aug!V35</f>
        <v>0</v>
      </c>
      <c r="F355" s="39">
        <f>Aug!X35</f>
        <v>0</v>
      </c>
      <c r="G355" s="39">
        <f>Aug!Z35</f>
        <v>0</v>
      </c>
      <c r="I355" s="58"/>
      <c r="J355" s="58"/>
      <c r="K355" s="56"/>
      <c r="L355" s="56"/>
      <c r="M355" s="56"/>
      <c r="N355" s="56"/>
      <c r="P355" s="49">
        <f t="shared" si="10"/>
        <v>0</v>
      </c>
      <c r="Q355" s="44"/>
      <c r="R355" s="41">
        <f>Aug!Q35</f>
        <v>0</v>
      </c>
      <c r="S355" s="50">
        <f t="shared" si="11"/>
        <v>0</v>
      </c>
      <c r="T355" s="46"/>
    </row>
    <row r="356" spans="2:20">
      <c r="B356" s="42">
        <f>Aug!B36</f>
        <v>0</v>
      </c>
      <c r="C356" s="42">
        <f>Aug!D36</f>
        <v>0</v>
      </c>
      <c r="D356" s="38">
        <f>Aug!T36</f>
        <v>0</v>
      </c>
      <c r="E356" s="39">
        <f>Aug!V36</f>
        <v>0</v>
      </c>
      <c r="F356" s="39">
        <f>Aug!X36</f>
        <v>0</v>
      </c>
      <c r="G356" s="39">
        <f>Aug!Z36</f>
        <v>0</v>
      </c>
      <c r="I356" s="58"/>
      <c r="J356" s="58"/>
      <c r="K356" s="56"/>
      <c r="L356" s="56"/>
      <c r="M356" s="56"/>
      <c r="N356" s="56"/>
      <c r="P356" s="49">
        <f t="shared" si="10"/>
        <v>0</v>
      </c>
      <c r="Q356" s="44"/>
      <c r="R356" s="41">
        <f>Aug!Q36</f>
        <v>0</v>
      </c>
      <c r="S356" s="50">
        <f t="shared" si="11"/>
        <v>0</v>
      </c>
      <c r="T356" s="46"/>
    </row>
    <row r="357" spans="2:20">
      <c r="B357" s="42">
        <f>Aug!B37</f>
        <v>0</v>
      </c>
      <c r="C357" s="42">
        <f>Aug!D37</f>
        <v>0</v>
      </c>
      <c r="D357" s="38">
        <f>Aug!T37</f>
        <v>0</v>
      </c>
      <c r="E357" s="39">
        <f>Aug!V37</f>
        <v>0</v>
      </c>
      <c r="F357" s="39">
        <f>Aug!X37</f>
        <v>0</v>
      </c>
      <c r="G357" s="39">
        <f>Aug!Z37</f>
        <v>0</v>
      </c>
      <c r="I357" s="58"/>
      <c r="J357" s="58"/>
      <c r="K357" s="56"/>
      <c r="L357" s="56"/>
      <c r="M357" s="56"/>
      <c r="N357" s="56"/>
      <c r="P357" s="49">
        <f t="shared" si="10"/>
        <v>0</v>
      </c>
      <c r="Q357" s="44"/>
      <c r="R357" s="41">
        <f>Aug!Q37</f>
        <v>0</v>
      </c>
      <c r="S357" s="50">
        <f t="shared" si="11"/>
        <v>0</v>
      </c>
      <c r="T357" s="46"/>
    </row>
    <row r="358" spans="2:20">
      <c r="B358" s="42">
        <f>Aug!B38</f>
        <v>0</v>
      </c>
      <c r="C358" s="42">
        <f>Aug!D38</f>
        <v>0</v>
      </c>
      <c r="D358" s="38">
        <f>Aug!T38</f>
        <v>0</v>
      </c>
      <c r="E358" s="39">
        <f>Aug!V38</f>
        <v>0</v>
      </c>
      <c r="F358" s="39">
        <f>Aug!X38</f>
        <v>0</v>
      </c>
      <c r="G358" s="39">
        <f>Aug!Z38</f>
        <v>0</v>
      </c>
      <c r="I358" s="58"/>
      <c r="J358" s="58"/>
      <c r="K358" s="56"/>
      <c r="L358" s="56"/>
      <c r="M358" s="56"/>
      <c r="N358" s="56"/>
      <c r="P358" s="49">
        <f t="shared" si="10"/>
        <v>0</v>
      </c>
      <c r="Q358" s="44"/>
      <c r="R358" s="41">
        <f>Aug!Q38</f>
        <v>0</v>
      </c>
      <c r="S358" s="50">
        <f t="shared" si="11"/>
        <v>0</v>
      </c>
      <c r="T358" s="46"/>
    </row>
    <row r="359" spans="2:20">
      <c r="B359" s="42">
        <f>Aug!B39</f>
        <v>0</v>
      </c>
      <c r="C359" s="42">
        <f>Aug!D39</f>
        <v>0</v>
      </c>
      <c r="D359" s="38">
        <f>Aug!T39</f>
        <v>0</v>
      </c>
      <c r="E359" s="39">
        <f>Aug!V39</f>
        <v>0</v>
      </c>
      <c r="F359" s="39">
        <f>Aug!X39</f>
        <v>0</v>
      </c>
      <c r="G359" s="39">
        <f>Aug!Z39</f>
        <v>0</v>
      </c>
      <c r="I359" s="58"/>
      <c r="J359" s="58"/>
      <c r="K359" s="56"/>
      <c r="L359" s="56"/>
      <c r="M359" s="56"/>
      <c r="N359" s="56"/>
      <c r="P359" s="49">
        <f t="shared" si="10"/>
        <v>0</v>
      </c>
      <c r="Q359" s="44"/>
      <c r="R359" s="41">
        <f>Aug!Q39</f>
        <v>0</v>
      </c>
      <c r="S359" s="50">
        <f t="shared" si="11"/>
        <v>0</v>
      </c>
      <c r="T359" s="46"/>
    </row>
    <row r="360" spans="2:20">
      <c r="B360" s="42">
        <f>Aug!B40</f>
        <v>0</v>
      </c>
      <c r="C360" s="42">
        <f>Aug!D40</f>
        <v>0</v>
      </c>
      <c r="D360" s="38">
        <f>Aug!T40</f>
        <v>0</v>
      </c>
      <c r="E360" s="39">
        <f>Aug!V40</f>
        <v>0</v>
      </c>
      <c r="F360" s="39">
        <f>Aug!X40</f>
        <v>0</v>
      </c>
      <c r="G360" s="39">
        <f>Aug!Z40</f>
        <v>0</v>
      </c>
      <c r="I360" s="58"/>
      <c r="J360" s="58"/>
      <c r="K360" s="56"/>
      <c r="L360" s="56"/>
      <c r="M360" s="56"/>
      <c r="N360" s="56"/>
      <c r="P360" s="49">
        <f t="shared" si="10"/>
        <v>0</v>
      </c>
      <c r="Q360" s="44"/>
      <c r="R360" s="41">
        <f>Aug!Q40</f>
        <v>0</v>
      </c>
      <c r="S360" s="50">
        <f t="shared" si="11"/>
        <v>0</v>
      </c>
      <c r="T360" s="46"/>
    </row>
    <row r="361" spans="2:20">
      <c r="B361" s="42">
        <f>Aug!B41</f>
        <v>0</v>
      </c>
      <c r="C361" s="42">
        <f>Aug!D41</f>
        <v>0</v>
      </c>
      <c r="D361" s="38">
        <f>Aug!T41</f>
        <v>0</v>
      </c>
      <c r="E361" s="39">
        <f>Aug!V41</f>
        <v>0</v>
      </c>
      <c r="F361" s="39">
        <f>Aug!X41</f>
        <v>0</v>
      </c>
      <c r="G361" s="39">
        <f>Aug!Z41</f>
        <v>0</v>
      </c>
      <c r="I361" s="58"/>
      <c r="J361" s="58"/>
      <c r="K361" s="56"/>
      <c r="L361" s="56"/>
      <c r="M361" s="56"/>
      <c r="N361" s="56"/>
      <c r="P361" s="49">
        <f t="shared" si="10"/>
        <v>0</v>
      </c>
      <c r="Q361" s="44"/>
      <c r="R361" s="41">
        <f>Aug!Q41</f>
        <v>0</v>
      </c>
      <c r="S361" s="50">
        <f t="shared" si="11"/>
        <v>0</v>
      </c>
      <c r="T361" s="46"/>
    </row>
    <row r="362" spans="2:20">
      <c r="B362" s="42">
        <f>Aug!B42</f>
        <v>0</v>
      </c>
      <c r="C362" s="42">
        <f>Aug!D42</f>
        <v>0</v>
      </c>
      <c r="D362" s="38">
        <f>Aug!T42</f>
        <v>0</v>
      </c>
      <c r="E362" s="39">
        <f>Aug!V42</f>
        <v>0</v>
      </c>
      <c r="F362" s="39">
        <f>Aug!X42</f>
        <v>0</v>
      </c>
      <c r="G362" s="39">
        <f>Aug!Z42</f>
        <v>0</v>
      </c>
      <c r="I362" s="58"/>
      <c r="J362" s="58"/>
      <c r="K362" s="56"/>
      <c r="L362" s="56"/>
      <c r="M362" s="56"/>
      <c r="N362" s="56"/>
      <c r="P362" s="49">
        <f t="shared" si="10"/>
        <v>0</v>
      </c>
      <c r="Q362" s="44"/>
      <c r="R362" s="41">
        <f>Aug!Q42</f>
        <v>0</v>
      </c>
      <c r="S362" s="50">
        <f t="shared" si="11"/>
        <v>0</v>
      </c>
      <c r="T362" s="46"/>
    </row>
    <row r="363" spans="2:20">
      <c r="B363" s="42">
        <f>Aug!B43</f>
        <v>0</v>
      </c>
      <c r="C363" s="42">
        <f>Aug!D43</f>
        <v>0</v>
      </c>
      <c r="D363" s="38">
        <f>Aug!T43</f>
        <v>0</v>
      </c>
      <c r="E363" s="39">
        <f>Aug!V43</f>
        <v>0</v>
      </c>
      <c r="F363" s="39">
        <f>Aug!X43</f>
        <v>0</v>
      </c>
      <c r="G363" s="39">
        <f>Aug!Z43</f>
        <v>0</v>
      </c>
      <c r="I363" s="58"/>
      <c r="J363" s="58"/>
      <c r="K363" s="56"/>
      <c r="L363" s="56"/>
      <c r="M363" s="56"/>
      <c r="N363" s="56"/>
      <c r="P363" s="49">
        <f t="shared" si="10"/>
        <v>0</v>
      </c>
      <c r="Q363" s="44"/>
      <c r="R363" s="41">
        <f>Aug!Q43</f>
        <v>0</v>
      </c>
      <c r="S363" s="50">
        <f t="shared" si="11"/>
        <v>0</v>
      </c>
      <c r="T363" s="46"/>
    </row>
    <row r="364" spans="2:20">
      <c r="B364" s="42">
        <f>Aug!B44</f>
        <v>0</v>
      </c>
      <c r="C364" s="42">
        <f>Aug!D44</f>
        <v>0</v>
      </c>
      <c r="D364" s="38">
        <f>Aug!T44</f>
        <v>0</v>
      </c>
      <c r="E364" s="39">
        <f>Aug!V44</f>
        <v>0</v>
      </c>
      <c r="F364" s="39">
        <f>Aug!X44</f>
        <v>0</v>
      </c>
      <c r="G364" s="39">
        <f>Aug!Z44</f>
        <v>0</v>
      </c>
      <c r="I364" s="58"/>
      <c r="J364" s="58"/>
      <c r="K364" s="56"/>
      <c r="L364" s="56"/>
      <c r="M364" s="56"/>
      <c r="N364" s="56"/>
      <c r="P364" s="49">
        <f t="shared" si="10"/>
        <v>0</v>
      </c>
      <c r="Q364" s="44"/>
      <c r="R364" s="41">
        <f>Aug!Q44</f>
        <v>0</v>
      </c>
      <c r="S364" s="50">
        <f t="shared" si="11"/>
        <v>0</v>
      </c>
      <c r="T364" s="46"/>
    </row>
    <row r="365" spans="2:20">
      <c r="B365" s="42">
        <f>Aug!B45</f>
        <v>0</v>
      </c>
      <c r="C365" s="42">
        <f>Aug!D45</f>
        <v>0</v>
      </c>
      <c r="D365" s="38">
        <f>Aug!T45</f>
        <v>0</v>
      </c>
      <c r="E365" s="39">
        <f>Aug!V45</f>
        <v>0</v>
      </c>
      <c r="F365" s="39">
        <f>Aug!X45</f>
        <v>0</v>
      </c>
      <c r="G365" s="39">
        <f>Aug!Z45</f>
        <v>0</v>
      </c>
      <c r="I365" s="58"/>
      <c r="J365" s="58"/>
      <c r="K365" s="56"/>
      <c r="L365" s="56"/>
      <c r="M365" s="56"/>
      <c r="N365" s="56"/>
      <c r="P365" s="49">
        <f t="shared" si="10"/>
        <v>0</v>
      </c>
      <c r="Q365" s="44"/>
      <c r="R365" s="41">
        <f>Aug!Q45</f>
        <v>0</v>
      </c>
      <c r="S365" s="50">
        <f t="shared" si="11"/>
        <v>0</v>
      </c>
      <c r="T365" s="46"/>
    </row>
    <row r="366" spans="2:20">
      <c r="B366" s="42">
        <f>Aug!B46</f>
        <v>0</v>
      </c>
      <c r="C366" s="42">
        <f>Aug!D46</f>
        <v>0</v>
      </c>
      <c r="D366" s="38">
        <f>Aug!T46</f>
        <v>0</v>
      </c>
      <c r="E366" s="39">
        <f>Aug!V46</f>
        <v>0</v>
      </c>
      <c r="F366" s="39">
        <f>Aug!X46</f>
        <v>0</v>
      </c>
      <c r="G366" s="39">
        <f>Aug!Z46</f>
        <v>0</v>
      </c>
      <c r="I366" s="58"/>
      <c r="J366" s="58"/>
      <c r="K366" s="56"/>
      <c r="L366" s="56"/>
      <c r="M366" s="56"/>
      <c r="N366" s="56"/>
      <c r="P366" s="49">
        <f t="shared" si="10"/>
        <v>0</v>
      </c>
      <c r="Q366" s="44"/>
      <c r="R366" s="41">
        <f>Aug!Q46</f>
        <v>0</v>
      </c>
      <c r="S366" s="50">
        <f t="shared" si="11"/>
        <v>0</v>
      </c>
      <c r="T366" s="46"/>
    </row>
    <row r="367" spans="2:20">
      <c r="B367" s="42">
        <f>Aug!B47</f>
        <v>0</v>
      </c>
      <c r="C367" s="42">
        <f>Aug!D47</f>
        <v>0</v>
      </c>
      <c r="D367" s="38">
        <f>Aug!T47</f>
        <v>0</v>
      </c>
      <c r="E367" s="39">
        <f>Aug!V47</f>
        <v>0</v>
      </c>
      <c r="F367" s="39">
        <f>Aug!X47</f>
        <v>0</v>
      </c>
      <c r="G367" s="39">
        <f>Aug!Z47</f>
        <v>0</v>
      </c>
      <c r="I367" s="58"/>
      <c r="J367" s="58"/>
      <c r="K367" s="56"/>
      <c r="L367" s="56"/>
      <c r="M367" s="56"/>
      <c r="N367" s="56"/>
      <c r="P367" s="49">
        <f t="shared" si="10"/>
        <v>0</v>
      </c>
      <c r="Q367" s="44"/>
      <c r="R367" s="41">
        <f>Aug!Q47</f>
        <v>0</v>
      </c>
      <c r="S367" s="50">
        <f t="shared" si="11"/>
        <v>0</v>
      </c>
      <c r="T367" s="46"/>
    </row>
    <row r="368" spans="2:20">
      <c r="B368" s="42">
        <f>Aug!B48</f>
        <v>0</v>
      </c>
      <c r="C368" s="42">
        <f>Aug!D48</f>
        <v>0</v>
      </c>
      <c r="D368" s="38">
        <f>Aug!T48</f>
        <v>0</v>
      </c>
      <c r="E368" s="39">
        <f>Aug!V48</f>
        <v>0</v>
      </c>
      <c r="F368" s="39">
        <f>Aug!X48</f>
        <v>0</v>
      </c>
      <c r="G368" s="39">
        <f>Aug!Z48</f>
        <v>0</v>
      </c>
      <c r="I368" s="58"/>
      <c r="J368" s="58"/>
      <c r="K368" s="56"/>
      <c r="L368" s="56"/>
      <c r="M368" s="56"/>
      <c r="N368" s="56"/>
      <c r="P368" s="49">
        <f t="shared" si="10"/>
        <v>0</v>
      </c>
      <c r="Q368" s="44"/>
      <c r="R368" s="41">
        <f>Aug!Q48</f>
        <v>0</v>
      </c>
      <c r="S368" s="50">
        <f t="shared" si="11"/>
        <v>0</v>
      </c>
      <c r="T368" s="46"/>
    </row>
    <row r="369" spans="2:20">
      <c r="B369" s="42">
        <f>Aug!B49</f>
        <v>0</v>
      </c>
      <c r="C369" s="42">
        <f>Aug!D49</f>
        <v>0</v>
      </c>
      <c r="D369" s="38">
        <f>Aug!T49</f>
        <v>0</v>
      </c>
      <c r="E369" s="39">
        <f>Aug!V49</f>
        <v>0</v>
      </c>
      <c r="F369" s="39">
        <f>Aug!X49</f>
        <v>0</v>
      </c>
      <c r="G369" s="39">
        <f>Aug!Z49</f>
        <v>0</v>
      </c>
      <c r="I369" s="58"/>
      <c r="J369" s="58"/>
      <c r="K369" s="56"/>
      <c r="L369" s="56"/>
      <c r="M369" s="56"/>
      <c r="N369" s="56"/>
      <c r="P369" s="49">
        <f t="shared" si="10"/>
        <v>0</v>
      </c>
      <c r="Q369" s="44"/>
      <c r="R369" s="41">
        <f>Aug!Q49</f>
        <v>0</v>
      </c>
      <c r="S369" s="50">
        <f t="shared" si="11"/>
        <v>0</v>
      </c>
      <c r="T369" s="46"/>
    </row>
    <row r="370" spans="2:20">
      <c r="B370" s="42">
        <f>Aug!B50</f>
        <v>0</v>
      </c>
      <c r="C370" s="42">
        <f>Aug!D50</f>
        <v>0</v>
      </c>
      <c r="D370" s="38">
        <f>Aug!T50</f>
        <v>0</v>
      </c>
      <c r="E370" s="39">
        <f>Aug!V50</f>
        <v>0</v>
      </c>
      <c r="F370" s="39">
        <f>Aug!X50</f>
        <v>0</v>
      </c>
      <c r="G370" s="39">
        <f>Aug!Z50</f>
        <v>0</v>
      </c>
      <c r="I370" s="58"/>
      <c r="J370" s="58"/>
      <c r="K370" s="56"/>
      <c r="L370" s="56"/>
      <c r="M370" s="56"/>
      <c r="N370" s="56"/>
      <c r="P370" s="49">
        <f t="shared" si="10"/>
        <v>0</v>
      </c>
      <c r="Q370" s="44"/>
      <c r="R370" s="41">
        <f>Aug!Q50</f>
        <v>0</v>
      </c>
      <c r="S370" s="50">
        <f t="shared" si="11"/>
        <v>0</v>
      </c>
      <c r="T370" s="46"/>
    </row>
    <row r="371" spans="2:20">
      <c r="B371" s="42">
        <f>Sep!B8</f>
        <v>0</v>
      </c>
      <c r="C371" s="42">
        <f>Sep!D8</f>
        <v>0</v>
      </c>
      <c r="D371" s="38">
        <f>Sep!T8</f>
        <v>0</v>
      </c>
      <c r="E371" s="39">
        <f>Sep!V8</f>
        <v>0</v>
      </c>
      <c r="F371" s="39">
        <f>Sep!X8</f>
        <v>0</v>
      </c>
      <c r="G371" s="39">
        <f>Sep!Z8</f>
        <v>0</v>
      </c>
      <c r="I371" s="58"/>
      <c r="J371" s="58"/>
      <c r="K371" s="56"/>
      <c r="L371" s="56"/>
      <c r="M371" s="56"/>
      <c r="N371" s="56"/>
      <c r="P371" s="49">
        <f t="shared" si="10"/>
        <v>0</v>
      </c>
      <c r="Q371" s="44"/>
      <c r="R371" s="41">
        <f>Sep!Q8</f>
        <v>0</v>
      </c>
      <c r="S371" s="50">
        <f t="shared" si="11"/>
        <v>0</v>
      </c>
      <c r="T371" s="46"/>
    </row>
    <row r="372" spans="2:20">
      <c r="B372" s="42">
        <f>Sep!B9</f>
        <v>0</v>
      </c>
      <c r="C372" s="42">
        <f>Sep!D9</f>
        <v>0</v>
      </c>
      <c r="D372" s="38">
        <f>Sep!T9</f>
        <v>0</v>
      </c>
      <c r="E372" s="39">
        <f>Sep!V9</f>
        <v>0</v>
      </c>
      <c r="F372" s="39">
        <f>Sep!X9</f>
        <v>0</v>
      </c>
      <c r="G372" s="39">
        <f>Sep!Z9</f>
        <v>0</v>
      </c>
      <c r="I372" s="58"/>
      <c r="J372" s="58"/>
      <c r="K372" s="56"/>
      <c r="L372" s="56"/>
      <c r="M372" s="56"/>
      <c r="N372" s="56"/>
      <c r="P372" s="49">
        <f t="shared" si="10"/>
        <v>0</v>
      </c>
      <c r="Q372" s="44"/>
      <c r="R372" s="41">
        <f>Sep!Q9</f>
        <v>0</v>
      </c>
      <c r="S372" s="50">
        <f t="shared" si="11"/>
        <v>0</v>
      </c>
      <c r="T372" s="46"/>
    </row>
    <row r="373" spans="2:20">
      <c r="B373" s="42">
        <f>Sep!B10</f>
        <v>0</v>
      </c>
      <c r="C373" s="42">
        <f>Sep!D10</f>
        <v>0</v>
      </c>
      <c r="D373" s="38">
        <f>Sep!T10</f>
        <v>0</v>
      </c>
      <c r="E373" s="39">
        <f>Sep!V10</f>
        <v>0</v>
      </c>
      <c r="F373" s="39">
        <f>Sep!X10</f>
        <v>0</v>
      </c>
      <c r="G373" s="39">
        <f>Sep!Z10</f>
        <v>0</v>
      </c>
      <c r="I373" s="58"/>
      <c r="J373" s="58"/>
      <c r="K373" s="56"/>
      <c r="L373" s="56"/>
      <c r="M373" s="56"/>
      <c r="N373" s="56"/>
      <c r="P373" s="49">
        <f t="shared" si="10"/>
        <v>0</v>
      </c>
      <c r="Q373" s="44"/>
      <c r="R373" s="41">
        <f>Sep!Q10</f>
        <v>0</v>
      </c>
      <c r="S373" s="50">
        <f t="shared" si="11"/>
        <v>0</v>
      </c>
      <c r="T373" s="46"/>
    </row>
    <row r="374" spans="2:20">
      <c r="B374" s="42">
        <f>Sep!B11</f>
        <v>0</v>
      </c>
      <c r="C374" s="42">
        <f>Sep!D11</f>
        <v>0</v>
      </c>
      <c r="D374" s="38">
        <f>Sep!T11</f>
        <v>0</v>
      </c>
      <c r="E374" s="39">
        <f>Sep!V11</f>
        <v>0</v>
      </c>
      <c r="F374" s="39">
        <f>Sep!X11</f>
        <v>0</v>
      </c>
      <c r="G374" s="39">
        <f>Sep!Z11</f>
        <v>0</v>
      </c>
      <c r="I374" s="58"/>
      <c r="J374" s="58"/>
      <c r="K374" s="56"/>
      <c r="L374" s="56"/>
      <c r="M374" s="56"/>
      <c r="N374" s="56"/>
      <c r="P374" s="49">
        <f t="shared" si="10"/>
        <v>0</v>
      </c>
      <c r="Q374" s="44"/>
      <c r="R374" s="41">
        <f>Sep!Q11</f>
        <v>0</v>
      </c>
      <c r="S374" s="50">
        <f t="shared" si="11"/>
        <v>0</v>
      </c>
      <c r="T374" s="46"/>
    </row>
    <row r="375" spans="2:20">
      <c r="B375" s="42">
        <f>Sep!B12</f>
        <v>0</v>
      </c>
      <c r="C375" s="42">
        <f>Sep!D12</f>
        <v>0</v>
      </c>
      <c r="D375" s="38">
        <f>Sep!T12</f>
        <v>0</v>
      </c>
      <c r="E375" s="39">
        <f>Sep!V12</f>
        <v>0</v>
      </c>
      <c r="F375" s="39">
        <f>Sep!X12</f>
        <v>0</v>
      </c>
      <c r="G375" s="39">
        <f>Sep!Z12</f>
        <v>0</v>
      </c>
      <c r="I375" s="58"/>
      <c r="J375" s="58"/>
      <c r="K375" s="56"/>
      <c r="L375" s="56"/>
      <c r="M375" s="56"/>
      <c r="N375" s="56"/>
      <c r="P375" s="49">
        <f t="shared" si="10"/>
        <v>0</v>
      </c>
      <c r="Q375" s="44"/>
      <c r="R375" s="41">
        <f>Sep!Q12</f>
        <v>0</v>
      </c>
      <c r="S375" s="50">
        <f t="shared" si="11"/>
        <v>0</v>
      </c>
      <c r="T375" s="46"/>
    </row>
    <row r="376" spans="2:20">
      <c r="B376" s="42">
        <f>Sep!B13</f>
        <v>0</v>
      </c>
      <c r="C376" s="42">
        <f>Sep!D13</f>
        <v>0</v>
      </c>
      <c r="D376" s="38">
        <f>Sep!T13</f>
        <v>0</v>
      </c>
      <c r="E376" s="39">
        <f>Sep!V13</f>
        <v>0</v>
      </c>
      <c r="F376" s="39">
        <f>Sep!X13</f>
        <v>0</v>
      </c>
      <c r="G376" s="39">
        <f>Sep!Z13</f>
        <v>0</v>
      </c>
      <c r="I376" s="58"/>
      <c r="J376" s="58"/>
      <c r="K376" s="56"/>
      <c r="L376" s="56"/>
      <c r="M376" s="56"/>
      <c r="N376" s="56"/>
      <c r="P376" s="49">
        <f t="shared" si="10"/>
        <v>0</v>
      </c>
      <c r="Q376" s="44"/>
      <c r="R376" s="41">
        <f>Sep!Q13</f>
        <v>0</v>
      </c>
      <c r="S376" s="50">
        <f t="shared" si="11"/>
        <v>0</v>
      </c>
      <c r="T376" s="46"/>
    </row>
    <row r="377" spans="2:20">
      <c r="B377" s="42">
        <f>Sep!B14</f>
        <v>0</v>
      </c>
      <c r="C377" s="42">
        <f>Sep!D14</f>
        <v>0</v>
      </c>
      <c r="D377" s="38">
        <f>Sep!T14</f>
        <v>0</v>
      </c>
      <c r="E377" s="39">
        <f>Sep!V14</f>
        <v>0</v>
      </c>
      <c r="F377" s="39">
        <f>Sep!X14</f>
        <v>0</v>
      </c>
      <c r="G377" s="39">
        <f>Sep!Z14</f>
        <v>0</v>
      </c>
      <c r="I377" s="58"/>
      <c r="J377" s="58"/>
      <c r="K377" s="56"/>
      <c r="L377" s="56"/>
      <c r="M377" s="56"/>
      <c r="N377" s="56"/>
      <c r="P377" s="49">
        <f t="shared" si="10"/>
        <v>0</v>
      </c>
      <c r="Q377" s="44"/>
      <c r="R377" s="41">
        <f>Sep!Q14</f>
        <v>0</v>
      </c>
      <c r="S377" s="50">
        <f t="shared" si="11"/>
        <v>0</v>
      </c>
      <c r="T377" s="46"/>
    </row>
    <row r="378" spans="2:20">
      <c r="B378" s="42">
        <f>Sep!B15</f>
        <v>0</v>
      </c>
      <c r="C378" s="42">
        <f>Sep!D15</f>
        <v>0</v>
      </c>
      <c r="D378" s="38">
        <f>Sep!T15</f>
        <v>0</v>
      </c>
      <c r="E378" s="39">
        <f>Sep!V15</f>
        <v>0</v>
      </c>
      <c r="F378" s="39">
        <f>Sep!X15</f>
        <v>0</v>
      </c>
      <c r="G378" s="39">
        <f>Sep!Z15</f>
        <v>0</v>
      </c>
      <c r="I378" s="58"/>
      <c r="J378" s="58"/>
      <c r="K378" s="56"/>
      <c r="L378" s="56"/>
      <c r="M378" s="56"/>
      <c r="N378" s="56"/>
      <c r="P378" s="49">
        <f t="shared" si="10"/>
        <v>0</v>
      </c>
      <c r="Q378" s="44"/>
      <c r="R378" s="41">
        <f>Sep!Q15</f>
        <v>0</v>
      </c>
      <c r="S378" s="50">
        <f t="shared" si="11"/>
        <v>0</v>
      </c>
      <c r="T378" s="46"/>
    </row>
    <row r="379" spans="2:20">
      <c r="B379" s="42">
        <f>Sep!B16</f>
        <v>0</v>
      </c>
      <c r="C379" s="42">
        <f>Sep!D16</f>
        <v>0</v>
      </c>
      <c r="D379" s="38">
        <f>Sep!T16</f>
        <v>0</v>
      </c>
      <c r="E379" s="39">
        <f>Sep!V16</f>
        <v>0</v>
      </c>
      <c r="F379" s="39">
        <f>Sep!X16</f>
        <v>0</v>
      </c>
      <c r="G379" s="39">
        <f>Sep!Z16</f>
        <v>0</v>
      </c>
      <c r="I379" s="58"/>
      <c r="J379" s="58"/>
      <c r="K379" s="56"/>
      <c r="L379" s="56"/>
      <c r="M379" s="56"/>
      <c r="N379" s="56"/>
      <c r="P379" s="49">
        <f t="shared" si="10"/>
        <v>0</v>
      </c>
      <c r="Q379" s="44"/>
      <c r="R379" s="41">
        <f>Sep!Q16</f>
        <v>0</v>
      </c>
      <c r="S379" s="50">
        <f t="shared" si="11"/>
        <v>0</v>
      </c>
      <c r="T379" s="46"/>
    </row>
    <row r="380" spans="2:20">
      <c r="B380" s="42">
        <f>Sep!B17</f>
        <v>0</v>
      </c>
      <c r="C380" s="42">
        <f>Sep!D17</f>
        <v>0</v>
      </c>
      <c r="D380" s="38">
        <f>Sep!T17</f>
        <v>0</v>
      </c>
      <c r="E380" s="39">
        <f>Sep!V17</f>
        <v>0</v>
      </c>
      <c r="F380" s="39">
        <f>Sep!X17</f>
        <v>0</v>
      </c>
      <c r="G380" s="39">
        <f>Sep!Z17</f>
        <v>0</v>
      </c>
      <c r="I380" s="58"/>
      <c r="J380" s="58"/>
      <c r="K380" s="56"/>
      <c r="L380" s="56"/>
      <c r="M380" s="56"/>
      <c r="N380" s="56"/>
      <c r="P380" s="49">
        <f t="shared" si="10"/>
        <v>0</v>
      </c>
      <c r="Q380" s="44"/>
      <c r="R380" s="41">
        <f>Sep!Q17</f>
        <v>0</v>
      </c>
      <c r="S380" s="50">
        <f t="shared" si="11"/>
        <v>0</v>
      </c>
      <c r="T380" s="46"/>
    </row>
    <row r="381" spans="2:20">
      <c r="B381" s="42">
        <f>Sep!B18</f>
        <v>0</v>
      </c>
      <c r="C381" s="42">
        <f>Sep!D18</f>
        <v>0</v>
      </c>
      <c r="D381" s="38">
        <f>Sep!T18</f>
        <v>0</v>
      </c>
      <c r="E381" s="39">
        <f>Sep!V18</f>
        <v>0</v>
      </c>
      <c r="F381" s="39">
        <f>Sep!X18</f>
        <v>0</v>
      </c>
      <c r="G381" s="39">
        <f>Sep!Z18</f>
        <v>0</v>
      </c>
      <c r="I381" s="58"/>
      <c r="J381" s="58"/>
      <c r="K381" s="56"/>
      <c r="L381" s="56"/>
      <c r="M381" s="56"/>
      <c r="N381" s="56"/>
      <c r="P381" s="49">
        <f t="shared" si="10"/>
        <v>0</v>
      </c>
      <c r="Q381" s="44"/>
      <c r="R381" s="41">
        <f>Sep!Q18</f>
        <v>0</v>
      </c>
      <c r="S381" s="50">
        <f t="shared" si="11"/>
        <v>0</v>
      </c>
      <c r="T381" s="46"/>
    </row>
    <row r="382" spans="2:20">
      <c r="B382" s="42">
        <f>Sep!B19</f>
        <v>0</v>
      </c>
      <c r="C382" s="42">
        <f>Sep!D19</f>
        <v>0</v>
      </c>
      <c r="D382" s="38">
        <f>Sep!T19</f>
        <v>0</v>
      </c>
      <c r="E382" s="39">
        <f>Sep!V19</f>
        <v>0</v>
      </c>
      <c r="F382" s="39">
        <f>Sep!X19</f>
        <v>0</v>
      </c>
      <c r="G382" s="39">
        <f>Sep!Z19</f>
        <v>0</v>
      </c>
      <c r="I382" s="58"/>
      <c r="J382" s="58"/>
      <c r="K382" s="56"/>
      <c r="L382" s="56"/>
      <c r="M382" s="56"/>
      <c r="N382" s="56"/>
      <c r="P382" s="49">
        <f t="shared" si="10"/>
        <v>0</v>
      </c>
      <c r="Q382" s="44"/>
      <c r="R382" s="41">
        <f>Sep!Q19</f>
        <v>0</v>
      </c>
      <c r="S382" s="50">
        <f t="shared" si="11"/>
        <v>0</v>
      </c>
      <c r="T382" s="46"/>
    </row>
    <row r="383" spans="2:20">
      <c r="B383" s="42">
        <f>Sep!B20</f>
        <v>0</v>
      </c>
      <c r="C383" s="42">
        <f>Sep!D20</f>
        <v>0</v>
      </c>
      <c r="D383" s="38">
        <f>Sep!T20</f>
        <v>0</v>
      </c>
      <c r="E383" s="39">
        <f>Sep!V20</f>
        <v>0</v>
      </c>
      <c r="F383" s="39">
        <f>Sep!X20</f>
        <v>0</v>
      </c>
      <c r="G383" s="39">
        <f>Sep!Z20</f>
        <v>0</v>
      </c>
      <c r="I383" s="58"/>
      <c r="J383" s="58"/>
      <c r="K383" s="56"/>
      <c r="L383" s="56"/>
      <c r="M383" s="56"/>
      <c r="N383" s="56"/>
      <c r="P383" s="49">
        <f t="shared" si="10"/>
        <v>0</v>
      </c>
      <c r="Q383" s="44"/>
      <c r="R383" s="41">
        <f>Sep!Q20</f>
        <v>0</v>
      </c>
      <c r="S383" s="50">
        <f t="shared" si="11"/>
        <v>0</v>
      </c>
      <c r="T383" s="46"/>
    </row>
    <row r="384" spans="2:20">
      <c r="B384" s="42">
        <f>Sep!B21</f>
        <v>0</v>
      </c>
      <c r="C384" s="42">
        <f>Sep!D21</f>
        <v>0</v>
      </c>
      <c r="D384" s="38">
        <f>Sep!T21</f>
        <v>0</v>
      </c>
      <c r="E384" s="39">
        <f>Sep!V21</f>
        <v>0</v>
      </c>
      <c r="F384" s="39">
        <f>Sep!X21</f>
        <v>0</v>
      </c>
      <c r="G384" s="39">
        <f>Sep!Z21</f>
        <v>0</v>
      </c>
      <c r="I384" s="58"/>
      <c r="J384" s="58"/>
      <c r="K384" s="56"/>
      <c r="L384" s="56"/>
      <c r="M384" s="56"/>
      <c r="N384" s="56"/>
      <c r="P384" s="49">
        <f t="shared" si="10"/>
        <v>0</v>
      </c>
      <c r="Q384" s="44"/>
      <c r="R384" s="41">
        <f>Sep!Q21</f>
        <v>0</v>
      </c>
      <c r="S384" s="50">
        <f t="shared" si="11"/>
        <v>0</v>
      </c>
      <c r="T384" s="46"/>
    </row>
    <row r="385" spans="2:20">
      <c r="B385" s="42">
        <f>Sep!B22</f>
        <v>0</v>
      </c>
      <c r="C385" s="42">
        <f>Sep!D22</f>
        <v>0</v>
      </c>
      <c r="D385" s="38">
        <f>Sep!T22</f>
        <v>0</v>
      </c>
      <c r="E385" s="39">
        <f>Sep!V22</f>
        <v>0</v>
      </c>
      <c r="F385" s="39">
        <f>Sep!X22</f>
        <v>0</v>
      </c>
      <c r="G385" s="39">
        <f>Sep!Z22</f>
        <v>0</v>
      </c>
      <c r="I385" s="58"/>
      <c r="J385" s="58"/>
      <c r="K385" s="56"/>
      <c r="L385" s="56"/>
      <c r="M385" s="56"/>
      <c r="N385" s="56"/>
      <c r="P385" s="49">
        <f t="shared" si="10"/>
        <v>0</v>
      </c>
      <c r="Q385" s="44"/>
      <c r="R385" s="41">
        <f>Sep!Q22</f>
        <v>0</v>
      </c>
      <c r="S385" s="50">
        <f t="shared" si="11"/>
        <v>0</v>
      </c>
      <c r="T385" s="46"/>
    </row>
    <row r="386" spans="2:20">
      <c r="B386" s="42">
        <f>Sep!B23</f>
        <v>0</v>
      </c>
      <c r="C386" s="42">
        <f>Sep!D23</f>
        <v>0</v>
      </c>
      <c r="D386" s="38">
        <f>Sep!T23</f>
        <v>0</v>
      </c>
      <c r="E386" s="39">
        <f>Sep!V23</f>
        <v>0</v>
      </c>
      <c r="F386" s="39">
        <f>Sep!X23</f>
        <v>0</v>
      </c>
      <c r="G386" s="39">
        <f>Sep!Z23</f>
        <v>0</v>
      </c>
      <c r="I386" s="58"/>
      <c r="J386" s="58"/>
      <c r="K386" s="56"/>
      <c r="L386" s="56"/>
      <c r="M386" s="56"/>
      <c r="N386" s="56"/>
      <c r="P386" s="49">
        <f t="shared" si="10"/>
        <v>0</v>
      </c>
      <c r="Q386" s="44"/>
      <c r="R386" s="41">
        <f>Sep!Q23</f>
        <v>0</v>
      </c>
      <c r="S386" s="50">
        <f t="shared" si="11"/>
        <v>0</v>
      </c>
      <c r="T386" s="46"/>
    </row>
    <row r="387" spans="2:20">
      <c r="B387" s="42">
        <f>Sep!B24</f>
        <v>0</v>
      </c>
      <c r="C387" s="42">
        <f>Sep!D24</f>
        <v>0</v>
      </c>
      <c r="D387" s="38">
        <f>Sep!T24</f>
        <v>0</v>
      </c>
      <c r="E387" s="39">
        <f>Sep!V24</f>
        <v>0</v>
      </c>
      <c r="F387" s="39">
        <f>Sep!X24</f>
        <v>0</v>
      </c>
      <c r="G387" s="39">
        <f>Sep!Z24</f>
        <v>0</v>
      </c>
      <c r="I387" s="58"/>
      <c r="J387" s="58"/>
      <c r="K387" s="56"/>
      <c r="L387" s="56"/>
      <c r="M387" s="56"/>
      <c r="N387" s="56"/>
      <c r="P387" s="49">
        <f t="shared" si="10"/>
        <v>0</v>
      </c>
      <c r="Q387" s="44"/>
      <c r="R387" s="41">
        <f>Sep!Q24</f>
        <v>0</v>
      </c>
      <c r="S387" s="50">
        <f t="shared" si="11"/>
        <v>0</v>
      </c>
      <c r="T387" s="46"/>
    </row>
    <row r="388" spans="2:20">
      <c r="B388" s="42">
        <f>Sep!B25</f>
        <v>0</v>
      </c>
      <c r="C388" s="42">
        <f>Sep!D25</f>
        <v>0</v>
      </c>
      <c r="D388" s="38">
        <f>Sep!T25</f>
        <v>0</v>
      </c>
      <c r="E388" s="39">
        <f>Sep!V25</f>
        <v>0</v>
      </c>
      <c r="F388" s="39">
        <f>Sep!X25</f>
        <v>0</v>
      </c>
      <c r="G388" s="39">
        <f>Sep!Z25</f>
        <v>0</v>
      </c>
      <c r="I388" s="58"/>
      <c r="J388" s="58"/>
      <c r="K388" s="56"/>
      <c r="L388" s="56"/>
      <c r="M388" s="56"/>
      <c r="N388" s="56"/>
      <c r="P388" s="49">
        <f t="shared" si="10"/>
        <v>0</v>
      </c>
      <c r="Q388" s="44"/>
      <c r="R388" s="41">
        <f>Sep!Q25</f>
        <v>0</v>
      </c>
      <c r="S388" s="50">
        <f t="shared" si="11"/>
        <v>0</v>
      </c>
      <c r="T388" s="46"/>
    </row>
    <row r="389" spans="2:20">
      <c r="B389" s="42">
        <f>Sep!B26</f>
        <v>0</v>
      </c>
      <c r="C389" s="42">
        <f>Sep!D26</f>
        <v>0</v>
      </c>
      <c r="D389" s="38">
        <f>Sep!T26</f>
        <v>0</v>
      </c>
      <c r="E389" s="39">
        <f>Sep!V26</f>
        <v>0</v>
      </c>
      <c r="F389" s="39">
        <f>Sep!X26</f>
        <v>0</v>
      </c>
      <c r="G389" s="39">
        <f>Sep!Z26</f>
        <v>0</v>
      </c>
      <c r="I389" s="58"/>
      <c r="J389" s="58"/>
      <c r="K389" s="56"/>
      <c r="L389" s="56"/>
      <c r="M389" s="56"/>
      <c r="N389" s="56"/>
      <c r="P389" s="49">
        <f t="shared" si="10"/>
        <v>0</v>
      </c>
      <c r="Q389" s="44"/>
      <c r="R389" s="41">
        <f>Sep!Q26</f>
        <v>0</v>
      </c>
      <c r="S389" s="50">
        <f t="shared" si="11"/>
        <v>0</v>
      </c>
      <c r="T389" s="46"/>
    </row>
    <row r="390" spans="2:20">
      <c r="B390" s="42">
        <f>Sep!B27</f>
        <v>0</v>
      </c>
      <c r="C390" s="42">
        <f>Sep!D27</f>
        <v>0</v>
      </c>
      <c r="D390" s="38">
        <f>Sep!T27</f>
        <v>0</v>
      </c>
      <c r="E390" s="39">
        <f>Sep!V27</f>
        <v>0</v>
      </c>
      <c r="F390" s="39">
        <f>Sep!X27</f>
        <v>0</v>
      </c>
      <c r="G390" s="39">
        <f>Sep!Z27</f>
        <v>0</v>
      </c>
      <c r="I390" s="58"/>
      <c r="J390" s="58"/>
      <c r="K390" s="56"/>
      <c r="L390" s="56"/>
      <c r="M390" s="56"/>
      <c r="N390" s="56"/>
      <c r="P390" s="49">
        <f t="shared" si="10"/>
        <v>0</v>
      </c>
      <c r="Q390" s="44"/>
      <c r="R390" s="41">
        <f>Sep!Q27</f>
        <v>0</v>
      </c>
      <c r="S390" s="50">
        <f t="shared" si="11"/>
        <v>0</v>
      </c>
      <c r="T390" s="46"/>
    </row>
    <row r="391" spans="2:20">
      <c r="B391" s="42">
        <f>Sep!B28</f>
        <v>0</v>
      </c>
      <c r="C391" s="42">
        <f>Sep!D28</f>
        <v>0</v>
      </c>
      <c r="D391" s="38">
        <f>Sep!T28</f>
        <v>0</v>
      </c>
      <c r="E391" s="39">
        <f>Sep!V28</f>
        <v>0</v>
      </c>
      <c r="F391" s="39">
        <f>Sep!X28</f>
        <v>0</v>
      </c>
      <c r="G391" s="39">
        <f>Sep!Z28</f>
        <v>0</v>
      </c>
      <c r="I391" s="58"/>
      <c r="J391" s="58"/>
      <c r="K391" s="56"/>
      <c r="L391" s="56"/>
      <c r="M391" s="56"/>
      <c r="N391" s="56"/>
      <c r="P391" s="49">
        <f t="shared" si="10"/>
        <v>0</v>
      </c>
      <c r="Q391" s="44"/>
      <c r="R391" s="41">
        <f>Sep!Q28</f>
        <v>0</v>
      </c>
      <c r="S391" s="50">
        <f t="shared" si="11"/>
        <v>0</v>
      </c>
      <c r="T391" s="46"/>
    </row>
    <row r="392" spans="2:20">
      <c r="B392" s="42">
        <f>Sep!B29</f>
        <v>0</v>
      </c>
      <c r="C392" s="42">
        <f>Sep!D29</f>
        <v>0</v>
      </c>
      <c r="D392" s="38">
        <f>Sep!T29</f>
        <v>0</v>
      </c>
      <c r="E392" s="39">
        <f>Sep!V29</f>
        <v>0</v>
      </c>
      <c r="F392" s="39">
        <f>Sep!X29</f>
        <v>0</v>
      </c>
      <c r="G392" s="39">
        <f>Sep!Z29</f>
        <v>0</v>
      </c>
      <c r="I392" s="58"/>
      <c r="J392" s="58"/>
      <c r="K392" s="56"/>
      <c r="L392" s="56"/>
      <c r="M392" s="56"/>
      <c r="N392" s="56"/>
      <c r="P392" s="49">
        <f t="shared" si="10"/>
        <v>0</v>
      </c>
      <c r="Q392" s="44"/>
      <c r="R392" s="41">
        <f>Sep!Q29</f>
        <v>0</v>
      </c>
      <c r="S392" s="50">
        <f t="shared" si="11"/>
        <v>0</v>
      </c>
      <c r="T392" s="46"/>
    </row>
    <row r="393" spans="2:20">
      <c r="B393" s="42">
        <f>Sep!B30</f>
        <v>0</v>
      </c>
      <c r="C393" s="42">
        <f>Sep!D30</f>
        <v>0</v>
      </c>
      <c r="D393" s="38">
        <f>Sep!T30</f>
        <v>0</v>
      </c>
      <c r="E393" s="39">
        <f>Sep!V30</f>
        <v>0</v>
      </c>
      <c r="F393" s="39">
        <f>Sep!X30</f>
        <v>0</v>
      </c>
      <c r="G393" s="39">
        <f>Sep!Z30</f>
        <v>0</v>
      </c>
      <c r="I393" s="58"/>
      <c r="J393" s="58"/>
      <c r="K393" s="56"/>
      <c r="L393" s="56"/>
      <c r="M393" s="56"/>
      <c r="N393" s="56"/>
      <c r="P393" s="49">
        <f t="shared" si="10"/>
        <v>0</v>
      </c>
      <c r="Q393" s="44"/>
      <c r="R393" s="41">
        <f>Sep!Q30</f>
        <v>0</v>
      </c>
      <c r="S393" s="50">
        <f t="shared" si="11"/>
        <v>0</v>
      </c>
      <c r="T393" s="46"/>
    </row>
    <row r="394" spans="2:20">
      <c r="B394" s="42">
        <f>Sep!B31</f>
        <v>0</v>
      </c>
      <c r="C394" s="42">
        <f>Sep!D31</f>
        <v>0</v>
      </c>
      <c r="D394" s="38">
        <f>Sep!T31</f>
        <v>0</v>
      </c>
      <c r="E394" s="39">
        <f>Sep!V31</f>
        <v>0</v>
      </c>
      <c r="F394" s="39">
        <f>Sep!X31</f>
        <v>0</v>
      </c>
      <c r="G394" s="39">
        <f>Sep!Z31</f>
        <v>0</v>
      </c>
      <c r="I394" s="58"/>
      <c r="J394" s="58"/>
      <c r="K394" s="56"/>
      <c r="L394" s="56"/>
      <c r="M394" s="56"/>
      <c r="N394" s="56"/>
      <c r="P394" s="49">
        <f t="shared" si="10"/>
        <v>0</v>
      </c>
      <c r="Q394" s="44"/>
      <c r="R394" s="41">
        <f>Sep!Q31</f>
        <v>0</v>
      </c>
      <c r="S394" s="50">
        <f t="shared" si="11"/>
        <v>0</v>
      </c>
      <c r="T394" s="46"/>
    </row>
    <row r="395" spans="2:20">
      <c r="B395" s="42">
        <f>Sep!B32</f>
        <v>0</v>
      </c>
      <c r="C395" s="42">
        <f>Sep!D32</f>
        <v>0</v>
      </c>
      <c r="D395" s="38">
        <f>Sep!T32</f>
        <v>0</v>
      </c>
      <c r="E395" s="39">
        <f>Sep!V32</f>
        <v>0</v>
      </c>
      <c r="F395" s="39">
        <f>Sep!X32</f>
        <v>0</v>
      </c>
      <c r="G395" s="39">
        <f>Sep!Z32</f>
        <v>0</v>
      </c>
      <c r="I395" s="58"/>
      <c r="J395" s="58"/>
      <c r="K395" s="56"/>
      <c r="L395" s="56"/>
      <c r="M395" s="56"/>
      <c r="N395" s="56"/>
      <c r="P395" s="49">
        <f t="shared" si="10"/>
        <v>0</v>
      </c>
      <c r="Q395" s="44"/>
      <c r="R395" s="41">
        <f>Sep!Q32</f>
        <v>0</v>
      </c>
      <c r="S395" s="50">
        <f t="shared" si="11"/>
        <v>0</v>
      </c>
      <c r="T395" s="46"/>
    </row>
    <row r="396" spans="2:20">
      <c r="B396" s="42">
        <f>Sep!B33</f>
        <v>0</v>
      </c>
      <c r="C396" s="42">
        <f>Sep!D33</f>
        <v>0</v>
      </c>
      <c r="D396" s="38">
        <f>Sep!T33</f>
        <v>0</v>
      </c>
      <c r="E396" s="39">
        <f>Sep!V33</f>
        <v>0</v>
      </c>
      <c r="F396" s="39">
        <f>Sep!X33</f>
        <v>0</v>
      </c>
      <c r="G396" s="39">
        <f>Sep!Z33</f>
        <v>0</v>
      </c>
      <c r="I396" s="58"/>
      <c r="J396" s="58"/>
      <c r="K396" s="56"/>
      <c r="L396" s="56"/>
      <c r="M396" s="56"/>
      <c r="N396" s="56"/>
      <c r="P396" s="49">
        <f t="shared" si="10"/>
        <v>0</v>
      </c>
      <c r="Q396" s="44"/>
      <c r="R396" s="41">
        <f>Sep!Q33</f>
        <v>0</v>
      </c>
      <c r="S396" s="50">
        <f t="shared" si="11"/>
        <v>0</v>
      </c>
      <c r="T396" s="46"/>
    </row>
    <row r="397" spans="2:20">
      <c r="B397" s="42">
        <f>Sep!B34</f>
        <v>0</v>
      </c>
      <c r="C397" s="42">
        <f>Sep!D34</f>
        <v>0</v>
      </c>
      <c r="D397" s="38">
        <f>Sep!T34</f>
        <v>0</v>
      </c>
      <c r="E397" s="39">
        <f>Sep!V34</f>
        <v>0</v>
      </c>
      <c r="F397" s="39">
        <f>Sep!X34</f>
        <v>0</v>
      </c>
      <c r="G397" s="39">
        <f>Sep!Z34</f>
        <v>0</v>
      </c>
      <c r="I397" s="58"/>
      <c r="J397" s="58"/>
      <c r="K397" s="56"/>
      <c r="L397" s="56"/>
      <c r="M397" s="56"/>
      <c r="N397" s="56"/>
      <c r="P397" s="49">
        <f t="shared" si="10"/>
        <v>0</v>
      </c>
      <c r="Q397" s="44"/>
      <c r="R397" s="41">
        <f>Sep!Q34</f>
        <v>0</v>
      </c>
      <c r="S397" s="50">
        <f t="shared" si="11"/>
        <v>0</v>
      </c>
      <c r="T397" s="46"/>
    </row>
    <row r="398" spans="2:20">
      <c r="B398" s="42">
        <f>Sep!B35</f>
        <v>0</v>
      </c>
      <c r="C398" s="42">
        <f>Sep!D35</f>
        <v>0</v>
      </c>
      <c r="D398" s="38">
        <f>Sep!T35</f>
        <v>0</v>
      </c>
      <c r="E398" s="39">
        <f>Sep!V35</f>
        <v>0</v>
      </c>
      <c r="F398" s="39">
        <f>Sep!X35</f>
        <v>0</v>
      </c>
      <c r="G398" s="39">
        <f>Sep!Z35</f>
        <v>0</v>
      </c>
      <c r="I398" s="58"/>
      <c r="J398" s="58"/>
      <c r="K398" s="56"/>
      <c r="L398" s="56"/>
      <c r="M398" s="56"/>
      <c r="N398" s="56"/>
      <c r="P398" s="49">
        <f t="shared" si="10"/>
        <v>0</v>
      </c>
      <c r="Q398" s="44"/>
      <c r="R398" s="41">
        <f>Sep!Q35</f>
        <v>0</v>
      </c>
      <c r="S398" s="50">
        <f t="shared" si="11"/>
        <v>0</v>
      </c>
      <c r="T398" s="46"/>
    </row>
    <row r="399" spans="2:20">
      <c r="B399" s="42">
        <f>Sep!B36</f>
        <v>0</v>
      </c>
      <c r="C399" s="42">
        <f>Sep!D36</f>
        <v>0</v>
      </c>
      <c r="D399" s="38">
        <f>Sep!T36</f>
        <v>0</v>
      </c>
      <c r="E399" s="39">
        <f>Sep!V36</f>
        <v>0</v>
      </c>
      <c r="F399" s="39">
        <f>Sep!X36</f>
        <v>0</v>
      </c>
      <c r="G399" s="39">
        <f>Sep!Z36</f>
        <v>0</v>
      </c>
      <c r="I399" s="58"/>
      <c r="J399" s="58"/>
      <c r="K399" s="56"/>
      <c r="L399" s="56"/>
      <c r="M399" s="56"/>
      <c r="N399" s="56"/>
      <c r="P399" s="49">
        <f t="shared" si="10"/>
        <v>0</v>
      </c>
      <c r="Q399" s="44"/>
      <c r="R399" s="41">
        <f>Sep!Q36</f>
        <v>0</v>
      </c>
      <c r="S399" s="50">
        <f t="shared" si="11"/>
        <v>0</v>
      </c>
      <c r="T399" s="46"/>
    </row>
    <row r="400" spans="2:20">
      <c r="B400" s="42">
        <f>Sep!B37</f>
        <v>0</v>
      </c>
      <c r="C400" s="42">
        <f>Sep!D37</f>
        <v>0</v>
      </c>
      <c r="D400" s="38">
        <f>Sep!T37</f>
        <v>0</v>
      </c>
      <c r="E400" s="39">
        <f>Sep!V37</f>
        <v>0</v>
      </c>
      <c r="F400" s="39">
        <f>Sep!X37</f>
        <v>0</v>
      </c>
      <c r="G400" s="39">
        <f>Sep!Z37</f>
        <v>0</v>
      </c>
      <c r="I400" s="58"/>
      <c r="J400" s="58"/>
      <c r="K400" s="56"/>
      <c r="L400" s="56"/>
      <c r="M400" s="56"/>
      <c r="N400" s="56"/>
      <c r="P400" s="49">
        <f t="shared" si="10"/>
        <v>0</v>
      </c>
      <c r="Q400" s="44"/>
      <c r="R400" s="41">
        <f>Sep!Q37</f>
        <v>0</v>
      </c>
      <c r="S400" s="50">
        <f t="shared" si="11"/>
        <v>0</v>
      </c>
      <c r="T400" s="46"/>
    </row>
    <row r="401" spans="2:20">
      <c r="B401" s="42">
        <f>Sep!B38</f>
        <v>0</v>
      </c>
      <c r="C401" s="42">
        <f>Sep!D38</f>
        <v>0</v>
      </c>
      <c r="D401" s="38">
        <f>Sep!T38</f>
        <v>0</v>
      </c>
      <c r="E401" s="39">
        <f>Sep!V38</f>
        <v>0</v>
      </c>
      <c r="F401" s="39">
        <f>Sep!X38</f>
        <v>0</v>
      </c>
      <c r="G401" s="39">
        <f>Sep!Z38</f>
        <v>0</v>
      </c>
      <c r="I401" s="58"/>
      <c r="J401" s="58"/>
      <c r="K401" s="56"/>
      <c r="L401" s="56"/>
      <c r="M401" s="56"/>
      <c r="N401" s="56"/>
      <c r="P401" s="49">
        <f t="shared" si="10"/>
        <v>0</v>
      </c>
      <c r="Q401" s="44"/>
      <c r="R401" s="41">
        <f>Sep!Q38</f>
        <v>0</v>
      </c>
      <c r="S401" s="50">
        <f t="shared" si="11"/>
        <v>0</v>
      </c>
      <c r="T401" s="46"/>
    </row>
    <row r="402" spans="2:20">
      <c r="B402" s="42">
        <f>Sep!B39</f>
        <v>0</v>
      </c>
      <c r="C402" s="42">
        <f>Sep!D39</f>
        <v>0</v>
      </c>
      <c r="D402" s="38">
        <f>Sep!T39</f>
        <v>0</v>
      </c>
      <c r="E402" s="39">
        <f>Sep!V39</f>
        <v>0</v>
      </c>
      <c r="F402" s="39">
        <f>Sep!X39</f>
        <v>0</v>
      </c>
      <c r="G402" s="39">
        <f>Sep!Z39</f>
        <v>0</v>
      </c>
      <c r="I402" s="58"/>
      <c r="J402" s="58"/>
      <c r="K402" s="56"/>
      <c r="L402" s="56"/>
      <c r="M402" s="56"/>
      <c r="N402" s="56"/>
      <c r="P402" s="49">
        <f t="shared" si="10"/>
        <v>0</v>
      </c>
      <c r="Q402" s="44"/>
      <c r="R402" s="41">
        <f>Sep!Q39</f>
        <v>0</v>
      </c>
      <c r="S402" s="50">
        <f t="shared" si="11"/>
        <v>0</v>
      </c>
      <c r="T402" s="46"/>
    </row>
    <row r="403" spans="2:20">
      <c r="B403" s="42">
        <f>Sep!B40</f>
        <v>0</v>
      </c>
      <c r="C403" s="42">
        <f>Sep!D40</f>
        <v>0</v>
      </c>
      <c r="D403" s="38">
        <f>Sep!T40</f>
        <v>0</v>
      </c>
      <c r="E403" s="39">
        <f>Sep!V40</f>
        <v>0</v>
      </c>
      <c r="F403" s="39">
        <f>Sep!X40</f>
        <v>0</v>
      </c>
      <c r="G403" s="39">
        <f>Sep!Z40</f>
        <v>0</v>
      </c>
      <c r="I403" s="58"/>
      <c r="J403" s="58"/>
      <c r="K403" s="56"/>
      <c r="L403" s="56"/>
      <c r="M403" s="56"/>
      <c r="N403" s="56"/>
      <c r="P403" s="49">
        <f t="shared" si="10"/>
        <v>0</v>
      </c>
      <c r="Q403" s="44"/>
      <c r="R403" s="41">
        <f>Sep!Q40</f>
        <v>0</v>
      </c>
      <c r="S403" s="50">
        <f t="shared" si="11"/>
        <v>0</v>
      </c>
      <c r="T403" s="46"/>
    </row>
    <row r="404" spans="2:20">
      <c r="B404" s="42">
        <f>Sep!B41</f>
        <v>0</v>
      </c>
      <c r="C404" s="42">
        <f>Sep!D41</f>
        <v>0</v>
      </c>
      <c r="D404" s="38">
        <f>Sep!T41</f>
        <v>0</v>
      </c>
      <c r="E404" s="39">
        <f>Sep!V41</f>
        <v>0</v>
      </c>
      <c r="F404" s="39">
        <f>Sep!X41</f>
        <v>0</v>
      </c>
      <c r="G404" s="39">
        <f>Sep!Z41</f>
        <v>0</v>
      </c>
      <c r="I404" s="58"/>
      <c r="J404" s="58"/>
      <c r="K404" s="56"/>
      <c r="L404" s="56"/>
      <c r="M404" s="56"/>
      <c r="N404" s="56"/>
      <c r="P404" s="49">
        <f t="shared" si="10"/>
        <v>0</v>
      </c>
      <c r="Q404" s="44"/>
      <c r="R404" s="41">
        <f>Sep!Q41</f>
        <v>0</v>
      </c>
      <c r="S404" s="50">
        <f t="shared" si="11"/>
        <v>0</v>
      </c>
      <c r="T404" s="46"/>
    </row>
    <row r="405" spans="2:20">
      <c r="B405" s="42">
        <f>Sep!B42</f>
        <v>0</v>
      </c>
      <c r="C405" s="42">
        <f>Sep!D42</f>
        <v>0</v>
      </c>
      <c r="D405" s="38">
        <f>Sep!T42</f>
        <v>0</v>
      </c>
      <c r="E405" s="39">
        <f>Sep!V42</f>
        <v>0</v>
      </c>
      <c r="F405" s="39">
        <f>Sep!X42</f>
        <v>0</v>
      </c>
      <c r="G405" s="39">
        <f>Sep!Z42</f>
        <v>0</v>
      </c>
      <c r="I405" s="58"/>
      <c r="J405" s="58"/>
      <c r="K405" s="56"/>
      <c r="L405" s="56"/>
      <c r="M405" s="56"/>
      <c r="N405" s="56"/>
      <c r="P405" s="49">
        <f t="shared" si="10"/>
        <v>0</v>
      </c>
      <c r="Q405" s="44"/>
      <c r="R405" s="41">
        <f>Sep!Q42</f>
        <v>0</v>
      </c>
      <c r="S405" s="50">
        <f t="shared" si="11"/>
        <v>0</v>
      </c>
      <c r="T405" s="46"/>
    </row>
    <row r="406" spans="2:20">
      <c r="B406" s="42">
        <f>Sep!B43</f>
        <v>0</v>
      </c>
      <c r="C406" s="42">
        <f>Sep!D43</f>
        <v>0</v>
      </c>
      <c r="D406" s="38">
        <f>Sep!T43</f>
        <v>0</v>
      </c>
      <c r="E406" s="39">
        <f>Sep!V43</f>
        <v>0</v>
      </c>
      <c r="F406" s="39">
        <f>Sep!X43</f>
        <v>0</v>
      </c>
      <c r="G406" s="39">
        <f>Sep!Z43</f>
        <v>0</v>
      </c>
      <c r="I406" s="58"/>
      <c r="J406" s="58"/>
      <c r="K406" s="56"/>
      <c r="L406" s="56"/>
      <c r="M406" s="56"/>
      <c r="N406" s="56"/>
      <c r="P406" s="49">
        <f t="shared" si="10"/>
        <v>0</v>
      </c>
      <c r="Q406" s="44"/>
      <c r="R406" s="41">
        <f>Sep!Q43</f>
        <v>0</v>
      </c>
      <c r="S406" s="50">
        <f t="shared" si="11"/>
        <v>0</v>
      </c>
      <c r="T406" s="46"/>
    </row>
    <row r="407" spans="2:20">
      <c r="B407" s="42">
        <f>Sep!B44</f>
        <v>0</v>
      </c>
      <c r="C407" s="42">
        <f>Sep!D44</f>
        <v>0</v>
      </c>
      <c r="D407" s="38">
        <f>Sep!T44</f>
        <v>0</v>
      </c>
      <c r="E407" s="39">
        <f>Sep!V44</f>
        <v>0</v>
      </c>
      <c r="F407" s="39">
        <f>Sep!X44</f>
        <v>0</v>
      </c>
      <c r="G407" s="39">
        <f>Sep!Z44</f>
        <v>0</v>
      </c>
      <c r="I407" s="58"/>
      <c r="J407" s="58"/>
      <c r="K407" s="56"/>
      <c r="L407" s="56"/>
      <c r="M407" s="56"/>
      <c r="N407" s="56"/>
      <c r="P407" s="49">
        <f t="shared" si="10"/>
        <v>0</v>
      </c>
      <c r="Q407" s="44"/>
      <c r="R407" s="41">
        <f>Sep!Q44</f>
        <v>0</v>
      </c>
      <c r="S407" s="50">
        <f t="shared" si="11"/>
        <v>0</v>
      </c>
      <c r="T407" s="46"/>
    </row>
    <row r="408" spans="2:20">
      <c r="B408" s="42">
        <f>Sep!B45</f>
        <v>0</v>
      </c>
      <c r="C408" s="42">
        <f>Sep!D45</f>
        <v>0</v>
      </c>
      <c r="D408" s="38">
        <f>Sep!T45</f>
        <v>0</v>
      </c>
      <c r="E408" s="39">
        <f>Sep!V45</f>
        <v>0</v>
      </c>
      <c r="F408" s="39">
        <f>Sep!X45</f>
        <v>0</v>
      </c>
      <c r="G408" s="39">
        <f>Sep!Z45</f>
        <v>0</v>
      </c>
      <c r="I408" s="58"/>
      <c r="J408" s="58"/>
      <c r="K408" s="56"/>
      <c r="L408" s="56"/>
      <c r="M408" s="56"/>
      <c r="N408" s="56"/>
      <c r="P408" s="49">
        <f t="shared" si="10"/>
        <v>0</v>
      </c>
      <c r="Q408" s="44"/>
      <c r="R408" s="41">
        <f>Sep!Q45</f>
        <v>0</v>
      </c>
      <c r="S408" s="50">
        <f t="shared" si="11"/>
        <v>0</v>
      </c>
      <c r="T408" s="46"/>
    </row>
    <row r="409" spans="2:20">
      <c r="B409" s="42">
        <f>Sep!B46</f>
        <v>0</v>
      </c>
      <c r="C409" s="42">
        <f>Sep!D46</f>
        <v>0</v>
      </c>
      <c r="D409" s="38">
        <f>Sep!T46</f>
        <v>0</v>
      </c>
      <c r="E409" s="39">
        <f>Sep!V46</f>
        <v>0</v>
      </c>
      <c r="F409" s="39">
        <f>Sep!X46</f>
        <v>0</v>
      </c>
      <c r="G409" s="39">
        <f>Sep!Z46</f>
        <v>0</v>
      </c>
      <c r="I409" s="58"/>
      <c r="J409" s="58"/>
      <c r="K409" s="56"/>
      <c r="L409" s="56"/>
      <c r="M409" s="56"/>
      <c r="N409" s="56"/>
      <c r="P409" s="49">
        <f t="shared" si="10"/>
        <v>0</v>
      </c>
      <c r="Q409" s="44"/>
      <c r="R409" s="41">
        <f>Sep!Q46</f>
        <v>0</v>
      </c>
      <c r="S409" s="50">
        <f t="shared" si="11"/>
        <v>0</v>
      </c>
      <c r="T409" s="46"/>
    </row>
    <row r="410" spans="2:20">
      <c r="B410" s="42">
        <f>Sep!B47</f>
        <v>0</v>
      </c>
      <c r="C410" s="42">
        <f>Sep!D47</f>
        <v>0</v>
      </c>
      <c r="D410" s="38">
        <f>Sep!T47</f>
        <v>0</v>
      </c>
      <c r="E410" s="39">
        <f>Sep!V47</f>
        <v>0</v>
      </c>
      <c r="F410" s="39">
        <f>Sep!X47</f>
        <v>0</v>
      </c>
      <c r="G410" s="39">
        <f>Sep!Z47</f>
        <v>0</v>
      </c>
      <c r="I410" s="58"/>
      <c r="J410" s="58"/>
      <c r="K410" s="56"/>
      <c r="L410" s="56"/>
      <c r="M410" s="56"/>
      <c r="N410" s="56"/>
      <c r="P410" s="49">
        <f t="shared" si="10"/>
        <v>0</v>
      </c>
      <c r="Q410" s="44"/>
      <c r="R410" s="41">
        <f>Sep!Q47</f>
        <v>0</v>
      </c>
      <c r="S410" s="50">
        <f t="shared" si="11"/>
        <v>0</v>
      </c>
      <c r="T410" s="46"/>
    </row>
    <row r="411" spans="2:20">
      <c r="B411" s="42">
        <f>Sep!B48</f>
        <v>0</v>
      </c>
      <c r="C411" s="42">
        <f>Sep!D48</f>
        <v>0</v>
      </c>
      <c r="D411" s="38">
        <f>Sep!T48</f>
        <v>0</v>
      </c>
      <c r="E411" s="39">
        <f>Sep!V48</f>
        <v>0</v>
      </c>
      <c r="F411" s="39">
        <f>Sep!X48</f>
        <v>0</v>
      </c>
      <c r="G411" s="39">
        <f>Sep!Z48</f>
        <v>0</v>
      </c>
      <c r="I411" s="58"/>
      <c r="J411" s="58"/>
      <c r="K411" s="56"/>
      <c r="L411" s="56"/>
      <c r="M411" s="56"/>
      <c r="N411" s="56"/>
      <c r="P411" s="49">
        <f t="shared" si="10"/>
        <v>0</v>
      </c>
      <c r="Q411" s="44"/>
      <c r="R411" s="41">
        <f>Sep!Q48</f>
        <v>0</v>
      </c>
      <c r="S411" s="50">
        <f t="shared" si="11"/>
        <v>0</v>
      </c>
      <c r="T411" s="46"/>
    </row>
    <row r="412" spans="2:20">
      <c r="B412" s="42">
        <f>Sep!B49</f>
        <v>0</v>
      </c>
      <c r="C412" s="42">
        <f>Sep!D49</f>
        <v>0</v>
      </c>
      <c r="D412" s="38">
        <f>Sep!T49</f>
        <v>0</v>
      </c>
      <c r="E412" s="39">
        <f>Sep!V49</f>
        <v>0</v>
      </c>
      <c r="F412" s="39">
        <f>Sep!X49</f>
        <v>0</v>
      </c>
      <c r="G412" s="39">
        <f>Sep!Z49</f>
        <v>0</v>
      </c>
      <c r="I412" s="58"/>
      <c r="J412" s="58"/>
      <c r="K412" s="56"/>
      <c r="L412" s="56"/>
      <c r="M412" s="56"/>
      <c r="N412" s="56"/>
      <c r="P412" s="49">
        <f t="shared" ref="P412:P475" si="12">J412-I412</f>
        <v>0</v>
      </c>
      <c r="Q412" s="44"/>
      <c r="R412" s="41">
        <f>Sep!Q49</f>
        <v>0</v>
      </c>
      <c r="S412" s="50">
        <f t="shared" ref="S412:S475" si="13">C412-B412</f>
        <v>0</v>
      </c>
      <c r="T412" s="46"/>
    </row>
    <row r="413" spans="2:20">
      <c r="B413" s="42">
        <f>Sep!B50</f>
        <v>0</v>
      </c>
      <c r="C413" s="42">
        <f>Sep!D50</f>
        <v>0</v>
      </c>
      <c r="D413" s="38">
        <f>Sep!T50</f>
        <v>0</v>
      </c>
      <c r="E413" s="39">
        <f>Sep!V50</f>
        <v>0</v>
      </c>
      <c r="F413" s="39">
        <f>Sep!X50</f>
        <v>0</v>
      </c>
      <c r="G413" s="39">
        <f>Sep!Z50</f>
        <v>0</v>
      </c>
      <c r="I413" s="58"/>
      <c r="J413" s="58"/>
      <c r="K413" s="56"/>
      <c r="L413" s="56"/>
      <c r="M413" s="56"/>
      <c r="N413" s="56"/>
      <c r="P413" s="49">
        <f t="shared" si="12"/>
        <v>0</v>
      </c>
      <c r="Q413" s="44"/>
      <c r="R413" s="41">
        <f>Sep!Q50</f>
        <v>0</v>
      </c>
      <c r="S413" s="50">
        <f t="shared" si="13"/>
        <v>0</v>
      </c>
      <c r="T413" s="46"/>
    </row>
    <row r="414" spans="2:20">
      <c r="B414" s="42">
        <f>Oct!B8</f>
        <v>0</v>
      </c>
      <c r="C414" s="42">
        <f>Oct!D8</f>
        <v>0</v>
      </c>
      <c r="D414" s="38">
        <f>Oct!T8</f>
        <v>0</v>
      </c>
      <c r="E414" s="39">
        <f>Oct!V8</f>
        <v>0</v>
      </c>
      <c r="F414" s="39">
        <f>Oct!X8</f>
        <v>0</v>
      </c>
      <c r="G414" s="39">
        <f>Oct!Z8</f>
        <v>0</v>
      </c>
      <c r="I414" s="58"/>
      <c r="J414" s="58"/>
      <c r="K414" s="56"/>
      <c r="L414" s="56"/>
      <c r="M414" s="56"/>
      <c r="N414" s="56"/>
      <c r="P414" s="49">
        <f t="shared" si="12"/>
        <v>0</v>
      </c>
      <c r="Q414" s="44"/>
      <c r="R414" s="41">
        <f>Oct!Q8</f>
        <v>0</v>
      </c>
      <c r="S414" s="50">
        <f t="shared" si="13"/>
        <v>0</v>
      </c>
      <c r="T414" s="46"/>
    </row>
    <row r="415" spans="2:20">
      <c r="B415" s="42">
        <f>Oct!B9</f>
        <v>0</v>
      </c>
      <c r="C415" s="42">
        <f>Oct!D9</f>
        <v>0</v>
      </c>
      <c r="D415" s="38">
        <f>Oct!T9</f>
        <v>0</v>
      </c>
      <c r="E415" s="39">
        <f>Oct!V9</f>
        <v>0</v>
      </c>
      <c r="F415" s="39">
        <f>Oct!X9</f>
        <v>0</v>
      </c>
      <c r="G415" s="39">
        <f>Oct!Z9</f>
        <v>0</v>
      </c>
      <c r="I415" s="58"/>
      <c r="J415" s="58"/>
      <c r="K415" s="56"/>
      <c r="L415" s="56"/>
      <c r="M415" s="56"/>
      <c r="N415" s="56"/>
      <c r="P415" s="49">
        <f t="shared" si="12"/>
        <v>0</v>
      </c>
      <c r="Q415" s="44"/>
      <c r="R415" s="41">
        <f>Oct!Q9</f>
        <v>0</v>
      </c>
      <c r="S415" s="50">
        <f t="shared" si="13"/>
        <v>0</v>
      </c>
      <c r="T415" s="46"/>
    </row>
    <row r="416" spans="2:20">
      <c r="B416" s="42">
        <f>Oct!B10</f>
        <v>0</v>
      </c>
      <c r="C416" s="42">
        <f>Oct!D10</f>
        <v>0</v>
      </c>
      <c r="D416" s="38">
        <f>Oct!T10</f>
        <v>0</v>
      </c>
      <c r="E416" s="39">
        <f>Oct!V10</f>
        <v>0</v>
      </c>
      <c r="F416" s="39">
        <f>Oct!X10</f>
        <v>0</v>
      </c>
      <c r="G416" s="39">
        <f>Oct!Z10</f>
        <v>0</v>
      </c>
      <c r="I416" s="58"/>
      <c r="J416" s="58"/>
      <c r="K416" s="56"/>
      <c r="L416" s="56"/>
      <c r="M416" s="56"/>
      <c r="N416" s="56"/>
      <c r="P416" s="49">
        <f t="shared" si="12"/>
        <v>0</v>
      </c>
      <c r="Q416" s="44"/>
      <c r="R416" s="41">
        <f>Oct!Q10</f>
        <v>0</v>
      </c>
      <c r="S416" s="50">
        <f t="shared" si="13"/>
        <v>0</v>
      </c>
      <c r="T416" s="46"/>
    </row>
    <row r="417" spans="2:20">
      <c r="B417" s="42">
        <f>Oct!B11</f>
        <v>0</v>
      </c>
      <c r="C417" s="42">
        <f>Oct!D11</f>
        <v>0</v>
      </c>
      <c r="D417" s="38">
        <f>Oct!T11</f>
        <v>0</v>
      </c>
      <c r="E417" s="39">
        <f>Oct!V11</f>
        <v>0</v>
      </c>
      <c r="F417" s="39">
        <f>Oct!X11</f>
        <v>0</v>
      </c>
      <c r="G417" s="39">
        <f>Oct!Z11</f>
        <v>0</v>
      </c>
      <c r="I417" s="58"/>
      <c r="J417" s="58"/>
      <c r="K417" s="56"/>
      <c r="L417" s="56"/>
      <c r="M417" s="56"/>
      <c r="N417" s="56"/>
      <c r="P417" s="49">
        <f t="shared" si="12"/>
        <v>0</v>
      </c>
      <c r="Q417" s="44"/>
      <c r="R417" s="41">
        <f>Oct!Q11</f>
        <v>0</v>
      </c>
      <c r="S417" s="50">
        <f t="shared" si="13"/>
        <v>0</v>
      </c>
      <c r="T417" s="46"/>
    </row>
    <row r="418" spans="2:20">
      <c r="B418" s="42">
        <f>Oct!B12</f>
        <v>0</v>
      </c>
      <c r="C418" s="42">
        <f>Oct!D12</f>
        <v>0</v>
      </c>
      <c r="D418" s="38">
        <f>Oct!T12</f>
        <v>0</v>
      </c>
      <c r="E418" s="39">
        <f>Oct!V12</f>
        <v>0</v>
      </c>
      <c r="F418" s="39">
        <f>Oct!X12</f>
        <v>0</v>
      </c>
      <c r="G418" s="39">
        <f>Oct!Z12</f>
        <v>0</v>
      </c>
      <c r="I418" s="58"/>
      <c r="J418" s="58"/>
      <c r="K418" s="56"/>
      <c r="L418" s="56"/>
      <c r="M418" s="56"/>
      <c r="N418" s="56"/>
      <c r="P418" s="49">
        <f t="shared" si="12"/>
        <v>0</v>
      </c>
      <c r="Q418" s="44"/>
      <c r="R418" s="41">
        <f>Oct!Q12</f>
        <v>0</v>
      </c>
      <c r="S418" s="50">
        <f t="shared" si="13"/>
        <v>0</v>
      </c>
      <c r="T418" s="46"/>
    </row>
    <row r="419" spans="2:20">
      <c r="B419" s="42">
        <f>Oct!B13</f>
        <v>0</v>
      </c>
      <c r="C419" s="42">
        <f>Oct!D13</f>
        <v>0</v>
      </c>
      <c r="D419" s="38">
        <f>Oct!T13</f>
        <v>0</v>
      </c>
      <c r="E419" s="39">
        <f>Oct!V13</f>
        <v>0</v>
      </c>
      <c r="F419" s="39">
        <f>Oct!X13</f>
        <v>0</v>
      </c>
      <c r="G419" s="39">
        <f>Oct!Z13</f>
        <v>0</v>
      </c>
      <c r="I419" s="58"/>
      <c r="J419" s="58"/>
      <c r="K419" s="56"/>
      <c r="L419" s="56"/>
      <c r="M419" s="56"/>
      <c r="N419" s="56"/>
      <c r="P419" s="49">
        <f t="shared" si="12"/>
        <v>0</v>
      </c>
      <c r="Q419" s="44"/>
      <c r="R419" s="41">
        <f>Oct!Q13</f>
        <v>0</v>
      </c>
      <c r="S419" s="50">
        <f t="shared" si="13"/>
        <v>0</v>
      </c>
      <c r="T419" s="46"/>
    </row>
    <row r="420" spans="2:20">
      <c r="B420" s="42">
        <f>Oct!B14</f>
        <v>0</v>
      </c>
      <c r="C420" s="42">
        <f>Oct!D14</f>
        <v>0</v>
      </c>
      <c r="D420" s="38">
        <f>Oct!T14</f>
        <v>0</v>
      </c>
      <c r="E420" s="39">
        <f>Oct!V14</f>
        <v>0</v>
      </c>
      <c r="F420" s="39">
        <f>Oct!X14</f>
        <v>0</v>
      </c>
      <c r="G420" s="39">
        <f>Oct!Z14</f>
        <v>0</v>
      </c>
      <c r="I420" s="58"/>
      <c r="J420" s="58"/>
      <c r="K420" s="56"/>
      <c r="L420" s="56"/>
      <c r="M420" s="56"/>
      <c r="N420" s="56"/>
      <c r="P420" s="49">
        <f t="shared" si="12"/>
        <v>0</v>
      </c>
      <c r="Q420" s="44"/>
      <c r="R420" s="41">
        <f>Oct!Q14</f>
        <v>0</v>
      </c>
      <c r="S420" s="50">
        <f t="shared" si="13"/>
        <v>0</v>
      </c>
      <c r="T420" s="46"/>
    </row>
    <row r="421" spans="2:20">
      <c r="B421" s="42">
        <f>Oct!B15</f>
        <v>0</v>
      </c>
      <c r="C421" s="42">
        <f>Oct!D15</f>
        <v>0</v>
      </c>
      <c r="D421" s="38">
        <f>Oct!T15</f>
        <v>0</v>
      </c>
      <c r="E421" s="39">
        <f>Oct!V15</f>
        <v>0</v>
      </c>
      <c r="F421" s="39">
        <f>Oct!X15</f>
        <v>0</v>
      </c>
      <c r="G421" s="39">
        <f>Oct!Z15</f>
        <v>0</v>
      </c>
      <c r="I421" s="58"/>
      <c r="J421" s="58"/>
      <c r="K421" s="56"/>
      <c r="L421" s="56"/>
      <c r="M421" s="56"/>
      <c r="N421" s="56"/>
      <c r="P421" s="49">
        <f t="shared" si="12"/>
        <v>0</v>
      </c>
      <c r="Q421" s="44"/>
      <c r="R421" s="41">
        <f>Oct!Q15</f>
        <v>0</v>
      </c>
      <c r="S421" s="50">
        <f t="shared" si="13"/>
        <v>0</v>
      </c>
      <c r="T421" s="46"/>
    </row>
    <row r="422" spans="2:20">
      <c r="B422" s="42">
        <f>Oct!B16</f>
        <v>0</v>
      </c>
      <c r="C422" s="42">
        <f>Oct!D16</f>
        <v>0</v>
      </c>
      <c r="D422" s="38">
        <f>Oct!T16</f>
        <v>0</v>
      </c>
      <c r="E422" s="39">
        <f>Oct!V16</f>
        <v>0</v>
      </c>
      <c r="F422" s="39">
        <f>Oct!X16</f>
        <v>0</v>
      </c>
      <c r="G422" s="39">
        <f>Oct!Z16</f>
        <v>0</v>
      </c>
      <c r="I422" s="58"/>
      <c r="J422" s="58"/>
      <c r="K422" s="56"/>
      <c r="L422" s="56"/>
      <c r="M422" s="56"/>
      <c r="N422" s="56"/>
      <c r="P422" s="49">
        <f t="shared" si="12"/>
        <v>0</v>
      </c>
      <c r="Q422" s="44"/>
      <c r="R422" s="41">
        <f>Oct!Q16</f>
        <v>0</v>
      </c>
      <c r="S422" s="50">
        <f t="shared" si="13"/>
        <v>0</v>
      </c>
      <c r="T422" s="46"/>
    </row>
    <row r="423" spans="2:20">
      <c r="B423" s="42">
        <f>Oct!B17</f>
        <v>0</v>
      </c>
      <c r="C423" s="42">
        <f>Oct!D17</f>
        <v>0</v>
      </c>
      <c r="D423" s="38">
        <f>Oct!T17</f>
        <v>0</v>
      </c>
      <c r="E423" s="39">
        <f>Oct!V17</f>
        <v>0</v>
      </c>
      <c r="F423" s="39">
        <f>Oct!X17</f>
        <v>0</v>
      </c>
      <c r="G423" s="39">
        <f>Oct!Z17</f>
        <v>0</v>
      </c>
      <c r="I423" s="58"/>
      <c r="J423" s="58"/>
      <c r="K423" s="56"/>
      <c r="L423" s="56"/>
      <c r="M423" s="56"/>
      <c r="N423" s="56"/>
      <c r="P423" s="49">
        <f t="shared" si="12"/>
        <v>0</v>
      </c>
      <c r="Q423" s="44"/>
      <c r="R423" s="41">
        <f>Oct!Q17</f>
        <v>0</v>
      </c>
      <c r="S423" s="50">
        <f t="shared" si="13"/>
        <v>0</v>
      </c>
      <c r="T423" s="46"/>
    </row>
    <row r="424" spans="2:20">
      <c r="B424" s="42">
        <f>Oct!B18</f>
        <v>0</v>
      </c>
      <c r="C424" s="42">
        <f>Oct!D18</f>
        <v>0</v>
      </c>
      <c r="D424" s="38">
        <f>Oct!T18</f>
        <v>0</v>
      </c>
      <c r="E424" s="39">
        <f>Oct!V18</f>
        <v>0</v>
      </c>
      <c r="F424" s="39">
        <f>Oct!X18</f>
        <v>0</v>
      </c>
      <c r="G424" s="39">
        <f>Oct!Z18</f>
        <v>0</v>
      </c>
      <c r="I424" s="58"/>
      <c r="J424" s="58"/>
      <c r="K424" s="56"/>
      <c r="L424" s="56"/>
      <c r="M424" s="56"/>
      <c r="N424" s="56"/>
      <c r="P424" s="49">
        <f t="shared" si="12"/>
        <v>0</v>
      </c>
      <c r="Q424" s="44"/>
      <c r="R424" s="41">
        <f>Oct!Q18</f>
        <v>0</v>
      </c>
      <c r="S424" s="50">
        <f t="shared" si="13"/>
        <v>0</v>
      </c>
      <c r="T424" s="46"/>
    </row>
    <row r="425" spans="2:20">
      <c r="B425" s="42">
        <f>Oct!B19</f>
        <v>0</v>
      </c>
      <c r="C425" s="42">
        <f>Oct!D19</f>
        <v>0</v>
      </c>
      <c r="D425" s="38">
        <f>Oct!T19</f>
        <v>0</v>
      </c>
      <c r="E425" s="39">
        <f>Oct!V19</f>
        <v>0</v>
      </c>
      <c r="F425" s="39">
        <f>Oct!X19</f>
        <v>0</v>
      </c>
      <c r="G425" s="39">
        <f>Oct!Z19</f>
        <v>0</v>
      </c>
      <c r="I425" s="58"/>
      <c r="J425" s="58"/>
      <c r="K425" s="56"/>
      <c r="L425" s="56"/>
      <c r="M425" s="56"/>
      <c r="N425" s="56"/>
      <c r="P425" s="49">
        <f t="shared" si="12"/>
        <v>0</v>
      </c>
      <c r="Q425" s="44"/>
      <c r="R425" s="41">
        <f>Oct!Q19</f>
        <v>0</v>
      </c>
      <c r="S425" s="50">
        <f t="shared" si="13"/>
        <v>0</v>
      </c>
      <c r="T425" s="46"/>
    </row>
    <row r="426" spans="2:20">
      <c r="B426" s="42">
        <f>Oct!B20</f>
        <v>0</v>
      </c>
      <c r="C426" s="42">
        <f>Oct!D20</f>
        <v>0</v>
      </c>
      <c r="D426" s="38">
        <f>Oct!T20</f>
        <v>0</v>
      </c>
      <c r="E426" s="39">
        <f>Oct!V20</f>
        <v>0</v>
      </c>
      <c r="F426" s="39">
        <f>Oct!X20</f>
        <v>0</v>
      </c>
      <c r="G426" s="39">
        <f>Oct!Z20</f>
        <v>0</v>
      </c>
      <c r="I426" s="58"/>
      <c r="J426" s="58"/>
      <c r="K426" s="56"/>
      <c r="L426" s="56"/>
      <c r="M426" s="56"/>
      <c r="N426" s="56"/>
      <c r="P426" s="49">
        <f t="shared" si="12"/>
        <v>0</v>
      </c>
      <c r="Q426" s="44"/>
      <c r="R426" s="41">
        <f>Oct!Q20</f>
        <v>0</v>
      </c>
      <c r="S426" s="50">
        <f t="shared" si="13"/>
        <v>0</v>
      </c>
      <c r="T426" s="46"/>
    </row>
    <row r="427" spans="2:20">
      <c r="B427" s="42">
        <f>Oct!B21</f>
        <v>0</v>
      </c>
      <c r="C427" s="42">
        <f>Oct!D21</f>
        <v>0</v>
      </c>
      <c r="D427" s="38">
        <f>Oct!T21</f>
        <v>0</v>
      </c>
      <c r="E427" s="39">
        <f>Oct!V21</f>
        <v>0</v>
      </c>
      <c r="F427" s="39">
        <f>Oct!X21</f>
        <v>0</v>
      </c>
      <c r="G427" s="39">
        <f>Oct!Z21</f>
        <v>0</v>
      </c>
      <c r="I427" s="58"/>
      <c r="J427" s="58"/>
      <c r="K427" s="56"/>
      <c r="L427" s="56"/>
      <c r="M427" s="56"/>
      <c r="N427" s="56"/>
      <c r="P427" s="49">
        <f t="shared" si="12"/>
        <v>0</v>
      </c>
      <c r="Q427" s="44"/>
      <c r="R427" s="41">
        <f>Oct!Q21</f>
        <v>0</v>
      </c>
      <c r="S427" s="50">
        <f t="shared" si="13"/>
        <v>0</v>
      </c>
      <c r="T427" s="46"/>
    </row>
    <row r="428" spans="2:20">
      <c r="B428" s="42">
        <f>Oct!B22</f>
        <v>0</v>
      </c>
      <c r="C428" s="42">
        <f>Oct!D22</f>
        <v>0</v>
      </c>
      <c r="D428" s="38">
        <f>Oct!T22</f>
        <v>0</v>
      </c>
      <c r="E428" s="39">
        <f>Oct!V22</f>
        <v>0</v>
      </c>
      <c r="F428" s="39">
        <f>Oct!X22</f>
        <v>0</v>
      </c>
      <c r="G428" s="39">
        <f>Oct!Z22</f>
        <v>0</v>
      </c>
      <c r="I428" s="58"/>
      <c r="J428" s="58"/>
      <c r="K428" s="56"/>
      <c r="L428" s="56"/>
      <c r="M428" s="56"/>
      <c r="N428" s="56"/>
      <c r="P428" s="49">
        <f t="shared" si="12"/>
        <v>0</v>
      </c>
      <c r="Q428" s="44"/>
      <c r="R428" s="41">
        <f>Oct!Q22</f>
        <v>0</v>
      </c>
      <c r="S428" s="50">
        <f t="shared" si="13"/>
        <v>0</v>
      </c>
      <c r="T428" s="46"/>
    </row>
    <row r="429" spans="2:20">
      <c r="B429" s="42">
        <f>Oct!B23</f>
        <v>0</v>
      </c>
      <c r="C429" s="42">
        <f>Oct!D23</f>
        <v>0</v>
      </c>
      <c r="D429" s="38">
        <f>Oct!T23</f>
        <v>0</v>
      </c>
      <c r="E429" s="39">
        <f>Oct!V23</f>
        <v>0</v>
      </c>
      <c r="F429" s="39">
        <f>Oct!X23</f>
        <v>0</v>
      </c>
      <c r="G429" s="39">
        <f>Oct!Z23</f>
        <v>0</v>
      </c>
      <c r="I429" s="58"/>
      <c r="J429" s="58"/>
      <c r="K429" s="56"/>
      <c r="L429" s="56"/>
      <c r="M429" s="56"/>
      <c r="N429" s="56"/>
      <c r="P429" s="49">
        <f t="shared" si="12"/>
        <v>0</v>
      </c>
      <c r="Q429" s="44"/>
      <c r="R429" s="41">
        <f>Oct!Q23</f>
        <v>0</v>
      </c>
      <c r="S429" s="50">
        <f t="shared" si="13"/>
        <v>0</v>
      </c>
      <c r="T429" s="46"/>
    </row>
    <row r="430" spans="2:20">
      <c r="B430" s="42">
        <f>Oct!B24</f>
        <v>0</v>
      </c>
      <c r="C430" s="42">
        <f>Oct!D24</f>
        <v>0</v>
      </c>
      <c r="D430" s="38">
        <f>Oct!T24</f>
        <v>0</v>
      </c>
      <c r="E430" s="39">
        <f>Oct!V24</f>
        <v>0</v>
      </c>
      <c r="F430" s="39">
        <f>Oct!X24</f>
        <v>0</v>
      </c>
      <c r="G430" s="39">
        <f>Oct!Z24</f>
        <v>0</v>
      </c>
      <c r="I430" s="58"/>
      <c r="J430" s="58"/>
      <c r="K430" s="56"/>
      <c r="L430" s="56"/>
      <c r="M430" s="56"/>
      <c r="N430" s="56"/>
      <c r="P430" s="49">
        <f t="shared" si="12"/>
        <v>0</v>
      </c>
      <c r="Q430" s="44"/>
      <c r="R430" s="41">
        <f>Oct!Q24</f>
        <v>0</v>
      </c>
      <c r="S430" s="50">
        <f t="shared" si="13"/>
        <v>0</v>
      </c>
      <c r="T430" s="46"/>
    </row>
    <row r="431" spans="2:20">
      <c r="B431" s="42">
        <f>Oct!B25</f>
        <v>0</v>
      </c>
      <c r="C431" s="42">
        <f>Oct!D25</f>
        <v>0</v>
      </c>
      <c r="D431" s="38">
        <f>Oct!T25</f>
        <v>0</v>
      </c>
      <c r="E431" s="39">
        <f>Oct!V25</f>
        <v>0</v>
      </c>
      <c r="F431" s="39">
        <f>Oct!X25</f>
        <v>0</v>
      </c>
      <c r="G431" s="39">
        <f>Oct!Z25</f>
        <v>0</v>
      </c>
      <c r="I431" s="58"/>
      <c r="J431" s="58"/>
      <c r="K431" s="56"/>
      <c r="L431" s="56"/>
      <c r="M431" s="56"/>
      <c r="N431" s="56"/>
      <c r="P431" s="49">
        <f t="shared" si="12"/>
        <v>0</v>
      </c>
      <c r="Q431" s="44"/>
      <c r="R431" s="41">
        <f>Oct!Q25</f>
        <v>0</v>
      </c>
      <c r="S431" s="50">
        <f t="shared" si="13"/>
        <v>0</v>
      </c>
      <c r="T431" s="46"/>
    </row>
    <row r="432" spans="2:20">
      <c r="B432" s="42">
        <f>Oct!B26</f>
        <v>0</v>
      </c>
      <c r="C432" s="42">
        <f>Oct!D26</f>
        <v>0</v>
      </c>
      <c r="D432" s="38">
        <f>Oct!T26</f>
        <v>0</v>
      </c>
      <c r="E432" s="39">
        <f>Oct!V26</f>
        <v>0</v>
      </c>
      <c r="F432" s="39">
        <f>Oct!X26</f>
        <v>0</v>
      </c>
      <c r="G432" s="39">
        <f>Oct!Z26</f>
        <v>0</v>
      </c>
      <c r="I432" s="58"/>
      <c r="J432" s="58"/>
      <c r="K432" s="56"/>
      <c r="L432" s="56"/>
      <c r="M432" s="56"/>
      <c r="N432" s="56"/>
      <c r="P432" s="49">
        <f t="shared" si="12"/>
        <v>0</v>
      </c>
      <c r="Q432" s="44"/>
      <c r="R432" s="41">
        <f>Oct!Q26</f>
        <v>0</v>
      </c>
      <c r="S432" s="50">
        <f t="shared" si="13"/>
        <v>0</v>
      </c>
      <c r="T432" s="46"/>
    </row>
    <row r="433" spans="2:20">
      <c r="B433" s="42">
        <f>Oct!B27</f>
        <v>0</v>
      </c>
      <c r="C433" s="42">
        <f>Oct!D27</f>
        <v>0</v>
      </c>
      <c r="D433" s="38">
        <f>Oct!T27</f>
        <v>0</v>
      </c>
      <c r="E433" s="39">
        <f>Oct!V27</f>
        <v>0</v>
      </c>
      <c r="F433" s="39">
        <f>Oct!X27</f>
        <v>0</v>
      </c>
      <c r="G433" s="39">
        <f>Oct!Z27</f>
        <v>0</v>
      </c>
      <c r="I433" s="58"/>
      <c r="J433" s="58"/>
      <c r="K433" s="56"/>
      <c r="L433" s="56"/>
      <c r="M433" s="56"/>
      <c r="N433" s="56"/>
      <c r="P433" s="49">
        <f t="shared" si="12"/>
        <v>0</v>
      </c>
      <c r="Q433" s="44"/>
      <c r="R433" s="41">
        <f>Oct!Q27</f>
        <v>0</v>
      </c>
      <c r="S433" s="50">
        <f t="shared" si="13"/>
        <v>0</v>
      </c>
      <c r="T433" s="46"/>
    </row>
    <row r="434" spans="2:20">
      <c r="B434" s="42">
        <f>Oct!B28</f>
        <v>0</v>
      </c>
      <c r="C434" s="42">
        <f>Oct!D28</f>
        <v>0</v>
      </c>
      <c r="D434" s="38">
        <f>Oct!T28</f>
        <v>0</v>
      </c>
      <c r="E434" s="39">
        <f>Oct!V28</f>
        <v>0</v>
      </c>
      <c r="F434" s="39">
        <f>Oct!X28</f>
        <v>0</v>
      </c>
      <c r="G434" s="39">
        <f>Oct!Z28</f>
        <v>0</v>
      </c>
      <c r="I434" s="58"/>
      <c r="J434" s="58"/>
      <c r="K434" s="56"/>
      <c r="L434" s="56"/>
      <c r="M434" s="56"/>
      <c r="N434" s="56"/>
      <c r="P434" s="49">
        <f t="shared" si="12"/>
        <v>0</v>
      </c>
      <c r="Q434" s="44"/>
      <c r="R434" s="41">
        <f>Oct!Q28</f>
        <v>0</v>
      </c>
      <c r="S434" s="50">
        <f t="shared" si="13"/>
        <v>0</v>
      </c>
      <c r="T434" s="46"/>
    </row>
    <row r="435" spans="2:20">
      <c r="B435" s="42">
        <f>Oct!B29</f>
        <v>0</v>
      </c>
      <c r="C435" s="42">
        <f>Oct!D29</f>
        <v>0</v>
      </c>
      <c r="D435" s="38">
        <f>Oct!T29</f>
        <v>0</v>
      </c>
      <c r="E435" s="39">
        <f>Oct!V29</f>
        <v>0</v>
      </c>
      <c r="F435" s="39">
        <f>Oct!X29</f>
        <v>0</v>
      </c>
      <c r="G435" s="39">
        <f>Oct!Z29</f>
        <v>0</v>
      </c>
      <c r="I435" s="58"/>
      <c r="J435" s="58"/>
      <c r="K435" s="56"/>
      <c r="L435" s="56"/>
      <c r="M435" s="56"/>
      <c r="N435" s="56"/>
      <c r="P435" s="49">
        <f t="shared" si="12"/>
        <v>0</v>
      </c>
      <c r="Q435" s="44"/>
      <c r="R435" s="41">
        <f>Oct!Q29</f>
        <v>0</v>
      </c>
      <c r="S435" s="50">
        <f t="shared" si="13"/>
        <v>0</v>
      </c>
      <c r="T435" s="46"/>
    </row>
    <row r="436" spans="2:20">
      <c r="B436" s="42">
        <f>Oct!B30</f>
        <v>0</v>
      </c>
      <c r="C436" s="42">
        <f>Oct!D30</f>
        <v>0</v>
      </c>
      <c r="D436" s="38">
        <f>Oct!T30</f>
        <v>0</v>
      </c>
      <c r="E436" s="39">
        <f>Oct!V30</f>
        <v>0</v>
      </c>
      <c r="F436" s="39">
        <f>Oct!X30</f>
        <v>0</v>
      </c>
      <c r="G436" s="39">
        <f>Oct!Z30</f>
        <v>0</v>
      </c>
      <c r="I436" s="58"/>
      <c r="J436" s="58"/>
      <c r="K436" s="56"/>
      <c r="L436" s="56"/>
      <c r="M436" s="56"/>
      <c r="N436" s="56"/>
      <c r="P436" s="49">
        <f t="shared" si="12"/>
        <v>0</v>
      </c>
      <c r="Q436" s="44"/>
      <c r="R436" s="41">
        <f>Oct!Q30</f>
        <v>0</v>
      </c>
      <c r="S436" s="50">
        <f t="shared" si="13"/>
        <v>0</v>
      </c>
      <c r="T436" s="46"/>
    </row>
    <row r="437" spans="2:20">
      <c r="B437" s="42">
        <f>Oct!B31</f>
        <v>0</v>
      </c>
      <c r="C437" s="42">
        <f>Oct!D31</f>
        <v>0</v>
      </c>
      <c r="D437" s="38">
        <f>Oct!T31</f>
        <v>0</v>
      </c>
      <c r="E437" s="39">
        <f>Oct!V31</f>
        <v>0</v>
      </c>
      <c r="F437" s="39">
        <f>Oct!X31</f>
        <v>0</v>
      </c>
      <c r="G437" s="39">
        <f>Oct!Z31</f>
        <v>0</v>
      </c>
      <c r="I437" s="58"/>
      <c r="J437" s="58"/>
      <c r="K437" s="56"/>
      <c r="L437" s="56"/>
      <c r="M437" s="56"/>
      <c r="N437" s="56"/>
      <c r="P437" s="49">
        <f t="shared" si="12"/>
        <v>0</v>
      </c>
      <c r="Q437" s="44"/>
      <c r="R437" s="41">
        <f>Oct!Q31</f>
        <v>0</v>
      </c>
      <c r="S437" s="50">
        <f t="shared" si="13"/>
        <v>0</v>
      </c>
      <c r="T437" s="46"/>
    </row>
    <row r="438" spans="2:20">
      <c r="B438" s="42">
        <f>Oct!B32</f>
        <v>0</v>
      </c>
      <c r="C438" s="42">
        <f>Oct!D32</f>
        <v>0</v>
      </c>
      <c r="D438" s="38">
        <f>Oct!T32</f>
        <v>0</v>
      </c>
      <c r="E438" s="39">
        <f>Oct!V32</f>
        <v>0</v>
      </c>
      <c r="F438" s="39">
        <f>Oct!X32</f>
        <v>0</v>
      </c>
      <c r="G438" s="39">
        <f>Oct!Z32</f>
        <v>0</v>
      </c>
      <c r="I438" s="58"/>
      <c r="J438" s="58"/>
      <c r="K438" s="56"/>
      <c r="L438" s="56"/>
      <c r="M438" s="56"/>
      <c r="N438" s="56"/>
      <c r="P438" s="49">
        <f t="shared" si="12"/>
        <v>0</v>
      </c>
      <c r="Q438" s="44"/>
      <c r="R438" s="41">
        <f>Oct!Q32</f>
        <v>0</v>
      </c>
      <c r="S438" s="50">
        <f t="shared" si="13"/>
        <v>0</v>
      </c>
      <c r="T438" s="46"/>
    </row>
    <row r="439" spans="2:20">
      <c r="B439" s="42">
        <f>Oct!B33</f>
        <v>0</v>
      </c>
      <c r="C439" s="42">
        <f>Oct!D33</f>
        <v>0</v>
      </c>
      <c r="D439" s="38">
        <f>Oct!T33</f>
        <v>0</v>
      </c>
      <c r="E439" s="39">
        <f>Oct!V33</f>
        <v>0</v>
      </c>
      <c r="F439" s="39">
        <f>Oct!X33</f>
        <v>0</v>
      </c>
      <c r="G439" s="39">
        <f>Oct!Z33</f>
        <v>0</v>
      </c>
      <c r="I439" s="58"/>
      <c r="J439" s="58"/>
      <c r="K439" s="56"/>
      <c r="L439" s="56"/>
      <c r="M439" s="56"/>
      <c r="N439" s="56"/>
      <c r="P439" s="49">
        <f t="shared" si="12"/>
        <v>0</v>
      </c>
      <c r="Q439" s="44"/>
      <c r="R439" s="41">
        <f>Oct!Q33</f>
        <v>0</v>
      </c>
      <c r="S439" s="50">
        <f t="shared" si="13"/>
        <v>0</v>
      </c>
      <c r="T439" s="46"/>
    </row>
    <row r="440" spans="2:20">
      <c r="B440" s="42">
        <f>Oct!B34</f>
        <v>0</v>
      </c>
      <c r="C440" s="42">
        <f>Oct!D34</f>
        <v>0</v>
      </c>
      <c r="D440" s="38">
        <f>Oct!T34</f>
        <v>0</v>
      </c>
      <c r="E440" s="39">
        <f>Oct!V34</f>
        <v>0</v>
      </c>
      <c r="F440" s="39">
        <f>Oct!X34</f>
        <v>0</v>
      </c>
      <c r="G440" s="39">
        <f>Oct!Z34</f>
        <v>0</v>
      </c>
      <c r="I440" s="58"/>
      <c r="J440" s="58"/>
      <c r="K440" s="56"/>
      <c r="L440" s="56"/>
      <c r="M440" s="56"/>
      <c r="N440" s="56"/>
      <c r="P440" s="49">
        <f t="shared" si="12"/>
        <v>0</v>
      </c>
      <c r="Q440" s="44"/>
      <c r="R440" s="41">
        <f>Oct!Q34</f>
        <v>0</v>
      </c>
      <c r="S440" s="50">
        <f t="shared" si="13"/>
        <v>0</v>
      </c>
      <c r="T440" s="46"/>
    </row>
    <row r="441" spans="2:20">
      <c r="B441" s="42">
        <f>Oct!B35</f>
        <v>0</v>
      </c>
      <c r="C441" s="42">
        <f>Oct!D35</f>
        <v>0</v>
      </c>
      <c r="D441" s="38">
        <f>Oct!T35</f>
        <v>0</v>
      </c>
      <c r="E441" s="39">
        <f>Oct!V35</f>
        <v>0</v>
      </c>
      <c r="F441" s="39">
        <f>Oct!X35</f>
        <v>0</v>
      </c>
      <c r="G441" s="39">
        <f>Oct!Z35</f>
        <v>0</v>
      </c>
      <c r="I441" s="58"/>
      <c r="J441" s="58"/>
      <c r="K441" s="56"/>
      <c r="L441" s="56"/>
      <c r="M441" s="56"/>
      <c r="N441" s="56"/>
      <c r="P441" s="49">
        <f t="shared" si="12"/>
        <v>0</v>
      </c>
      <c r="Q441" s="44"/>
      <c r="R441" s="41">
        <f>Oct!Q35</f>
        <v>0</v>
      </c>
      <c r="S441" s="50">
        <f t="shared" si="13"/>
        <v>0</v>
      </c>
      <c r="T441" s="46"/>
    </row>
    <row r="442" spans="2:20">
      <c r="B442" s="42">
        <f>Oct!B36</f>
        <v>0</v>
      </c>
      <c r="C442" s="42">
        <f>Oct!D36</f>
        <v>0</v>
      </c>
      <c r="D442" s="38">
        <f>Oct!T36</f>
        <v>0</v>
      </c>
      <c r="E442" s="39">
        <f>Oct!V36</f>
        <v>0</v>
      </c>
      <c r="F442" s="39">
        <f>Oct!X36</f>
        <v>0</v>
      </c>
      <c r="G442" s="39">
        <f>Oct!Z36</f>
        <v>0</v>
      </c>
      <c r="I442" s="58"/>
      <c r="J442" s="58"/>
      <c r="K442" s="56"/>
      <c r="L442" s="56"/>
      <c r="M442" s="56"/>
      <c r="N442" s="56"/>
      <c r="P442" s="49">
        <f t="shared" si="12"/>
        <v>0</v>
      </c>
      <c r="Q442" s="44"/>
      <c r="R442" s="41">
        <f>Oct!Q36</f>
        <v>0</v>
      </c>
      <c r="S442" s="50">
        <f t="shared" si="13"/>
        <v>0</v>
      </c>
      <c r="T442" s="46"/>
    </row>
    <row r="443" spans="2:20">
      <c r="B443" s="42">
        <f>Oct!B37</f>
        <v>0</v>
      </c>
      <c r="C443" s="42">
        <f>Oct!D37</f>
        <v>0</v>
      </c>
      <c r="D443" s="38">
        <f>Oct!T37</f>
        <v>0</v>
      </c>
      <c r="E443" s="39">
        <f>Oct!V37</f>
        <v>0</v>
      </c>
      <c r="F443" s="39">
        <f>Oct!X37</f>
        <v>0</v>
      </c>
      <c r="G443" s="39">
        <f>Oct!Z37</f>
        <v>0</v>
      </c>
      <c r="I443" s="58"/>
      <c r="J443" s="58"/>
      <c r="K443" s="56"/>
      <c r="L443" s="56"/>
      <c r="M443" s="56"/>
      <c r="N443" s="56"/>
      <c r="P443" s="49">
        <f t="shared" si="12"/>
        <v>0</v>
      </c>
      <c r="Q443" s="44"/>
      <c r="R443" s="41">
        <f>Oct!Q37</f>
        <v>0</v>
      </c>
      <c r="S443" s="50">
        <f t="shared" si="13"/>
        <v>0</v>
      </c>
      <c r="T443" s="46"/>
    </row>
    <row r="444" spans="2:20">
      <c r="B444" s="42">
        <f>Oct!B38</f>
        <v>0</v>
      </c>
      <c r="C444" s="42">
        <f>Oct!D38</f>
        <v>0</v>
      </c>
      <c r="D444" s="38">
        <f>Oct!T38</f>
        <v>0</v>
      </c>
      <c r="E444" s="39">
        <f>Oct!V38</f>
        <v>0</v>
      </c>
      <c r="F444" s="39">
        <f>Oct!X38</f>
        <v>0</v>
      </c>
      <c r="G444" s="39">
        <f>Oct!Z38</f>
        <v>0</v>
      </c>
      <c r="I444" s="58"/>
      <c r="J444" s="58"/>
      <c r="K444" s="56"/>
      <c r="L444" s="56"/>
      <c r="M444" s="56"/>
      <c r="N444" s="56"/>
      <c r="P444" s="49">
        <f t="shared" si="12"/>
        <v>0</v>
      </c>
      <c r="Q444" s="44"/>
      <c r="R444" s="41">
        <f>Oct!Q38</f>
        <v>0</v>
      </c>
      <c r="S444" s="50">
        <f t="shared" si="13"/>
        <v>0</v>
      </c>
      <c r="T444" s="46"/>
    </row>
    <row r="445" spans="2:20">
      <c r="B445" s="42">
        <f>Oct!B39</f>
        <v>0</v>
      </c>
      <c r="C445" s="42">
        <f>Oct!D39</f>
        <v>0</v>
      </c>
      <c r="D445" s="38">
        <f>Oct!T39</f>
        <v>0</v>
      </c>
      <c r="E445" s="39">
        <f>Oct!V39</f>
        <v>0</v>
      </c>
      <c r="F445" s="39">
        <f>Oct!X39</f>
        <v>0</v>
      </c>
      <c r="G445" s="39">
        <f>Oct!Z39</f>
        <v>0</v>
      </c>
      <c r="I445" s="58"/>
      <c r="J445" s="58"/>
      <c r="K445" s="56"/>
      <c r="L445" s="56"/>
      <c r="M445" s="56"/>
      <c r="N445" s="56"/>
      <c r="P445" s="49">
        <f t="shared" si="12"/>
        <v>0</v>
      </c>
      <c r="Q445" s="44"/>
      <c r="R445" s="41">
        <f>Oct!Q39</f>
        <v>0</v>
      </c>
      <c r="S445" s="50">
        <f t="shared" si="13"/>
        <v>0</v>
      </c>
      <c r="T445" s="46"/>
    </row>
    <row r="446" spans="2:20">
      <c r="B446" s="42">
        <f>Oct!B40</f>
        <v>0</v>
      </c>
      <c r="C446" s="42">
        <f>Oct!D40</f>
        <v>0</v>
      </c>
      <c r="D446" s="38">
        <f>Oct!T40</f>
        <v>0</v>
      </c>
      <c r="E446" s="39">
        <f>Oct!V40</f>
        <v>0</v>
      </c>
      <c r="F446" s="39">
        <f>Oct!X40</f>
        <v>0</v>
      </c>
      <c r="G446" s="39">
        <f>Oct!Z40</f>
        <v>0</v>
      </c>
      <c r="I446" s="58"/>
      <c r="J446" s="58"/>
      <c r="K446" s="56"/>
      <c r="L446" s="56"/>
      <c r="M446" s="56"/>
      <c r="N446" s="56"/>
      <c r="P446" s="49">
        <f t="shared" si="12"/>
        <v>0</v>
      </c>
      <c r="Q446" s="44"/>
      <c r="R446" s="41">
        <f>Oct!Q40</f>
        <v>0</v>
      </c>
      <c r="S446" s="50">
        <f t="shared" si="13"/>
        <v>0</v>
      </c>
      <c r="T446" s="46"/>
    </row>
    <row r="447" spans="2:20">
      <c r="B447" s="42">
        <f>Oct!B41</f>
        <v>0</v>
      </c>
      <c r="C447" s="42">
        <f>Oct!D41</f>
        <v>0</v>
      </c>
      <c r="D447" s="38">
        <f>Oct!T41</f>
        <v>0</v>
      </c>
      <c r="E447" s="39">
        <f>Oct!V41</f>
        <v>0</v>
      </c>
      <c r="F447" s="39">
        <f>Oct!X41</f>
        <v>0</v>
      </c>
      <c r="G447" s="39">
        <f>Oct!Z41</f>
        <v>0</v>
      </c>
      <c r="I447" s="58"/>
      <c r="J447" s="58"/>
      <c r="K447" s="56"/>
      <c r="L447" s="56"/>
      <c r="M447" s="56"/>
      <c r="N447" s="56"/>
      <c r="P447" s="49">
        <f t="shared" si="12"/>
        <v>0</v>
      </c>
      <c r="Q447" s="44"/>
      <c r="R447" s="41">
        <f>Oct!Q41</f>
        <v>0</v>
      </c>
      <c r="S447" s="50">
        <f t="shared" si="13"/>
        <v>0</v>
      </c>
      <c r="T447" s="46"/>
    </row>
    <row r="448" spans="2:20">
      <c r="B448" s="42">
        <f>Oct!B42</f>
        <v>0</v>
      </c>
      <c r="C448" s="42">
        <f>Oct!D42</f>
        <v>0</v>
      </c>
      <c r="D448" s="38">
        <f>Oct!T42</f>
        <v>0</v>
      </c>
      <c r="E448" s="39">
        <f>Oct!V42</f>
        <v>0</v>
      </c>
      <c r="F448" s="39">
        <f>Oct!X42</f>
        <v>0</v>
      </c>
      <c r="G448" s="39">
        <f>Oct!Z42</f>
        <v>0</v>
      </c>
      <c r="I448" s="58"/>
      <c r="J448" s="58"/>
      <c r="K448" s="56"/>
      <c r="L448" s="56"/>
      <c r="M448" s="56"/>
      <c r="N448" s="56"/>
      <c r="P448" s="49">
        <f t="shared" si="12"/>
        <v>0</v>
      </c>
      <c r="Q448" s="44"/>
      <c r="R448" s="41">
        <f>Oct!Q42</f>
        <v>0</v>
      </c>
      <c r="S448" s="50">
        <f t="shared" si="13"/>
        <v>0</v>
      </c>
      <c r="T448" s="46"/>
    </row>
    <row r="449" spans="2:20">
      <c r="B449" s="42">
        <f>Oct!B43</f>
        <v>0</v>
      </c>
      <c r="C449" s="42">
        <f>Oct!D43</f>
        <v>0</v>
      </c>
      <c r="D449" s="38">
        <f>Oct!T43</f>
        <v>0</v>
      </c>
      <c r="E449" s="39">
        <f>Oct!V43</f>
        <v>0</v>
      </c>
      <c r="F449" s="39">
        <f>Oct!X43</f>
        <v>0</v>
      </c>
      <c r="G449" s="39">
        <f>Oct!Z43</f>
        <v>0</v>
      </c>
      <c r="I449" s="58"/>
      <c r="J449" s="58"/>
      <c r="K449" s="56"/>
      <c r="L449" s="56"/>
      <c r="M449" s="56"/>
      <c r="N449" s="56"/>
      <c r="P449" s="49">
        <f t="shared" si="12"/>
        <v>0</v>
      </c>
      <c r="Q449" s="44"/>
      <c r="R449" s="41">
        <f>Oct!Q43</f>
        <v>0</v>
      </c>
      <c r="S449" s="50">
        <f t="shared" si="13"/>
        <v>0</v>
      </c>
      <c r="T449" s="46"/>
    </row>
    <row r="450" spans="2:20">
      <c r="B450" s="42">
        <f>Oct!B44</f>
        <v>0</v>
      </c>
      <c r="C450" s="42">
        <f>Oct!D44</f>
        <v>0</v>
      </c>
      <c r="D450" s="38">
        <f>Oct!T44</f>
        <v>0</v>
      </c>
      <c r="E450" s="39">
        <f>Oct!V44</f>
        <v>0</v>
      </c>
      <c r="F450" s="39">
        <f>Oct!X44</f>
        <v>0</v>
      </c>
      <c r="G450" s="39">
        <f>Oct!Z44</f>
        <v>0</v>
      </c>
      <c r="I450" s="58"/>
      <c r="J450" s="58"/>
      <c r="K450" s="56"/>
      <c r="L450" s="56"/>
      <c r="M450" s="56"/>
      <c r="N450" s="56"/>
      <c r="P450" s="49">
        <f t="shared" si="12"/>
        <v>0</v>
      </c>
      <c r="Q450" s="44"/>
      <c r="R450" s="41">
        <f>Oct!Q44</f>
        <v>0</v>
      </c>
      <c r="S450" s="50">
        <f t="shared" si="13"/>
        <v>0</v>
      </c>
      <c r="T450" s="46"/>
    </row>
    <row r="451" spans="2:20">
      <c r="B451" s="42">
        <f>Oct!B45</f>
        <v>0</v>
      </c>
      <c r="C451" s="42">
        <f>Oct!D45</f>
        <v>0</v>
      </c>
      <c r="D451" s="38">
        <f>Oct!T45</f>
        <v>0</v>
      </c>
      <c r="E451" s="39">
        <f>Oct!V45</f>
        <v>0</v>
      </c>
      <c r="F451" s="39">
        <f>Oct!X45</f>
        <v>0</v>
      </c>
      <c r="G451" s="39">
        <f>Oct!Z45</f>
        <v>0</v>
      </c>
      <c r="I451" s="58"/>
      <c r="J451" s="58"/>
      <c r="K451" s="56"/>
      <c r="L451" s="56"/>
      <c r="M451" s="56"/>
      <c r="N451" s="56"/>
      <c r="P451" s="49">
        <f t="shared" si="12"/>
        <v>0</v>
      </c>
      <c r="Q451" s="44"/>
      <c r="R451" s="41">
        <f>Oct!Q45</f>
        <v>0</v>
      </c>
      <c r="S451" s="50">
        <f t="shared" si="13"/>
        <v>0</v>
      </c>
      <c r="T451" s="46"/>
    </row>
    <row r="452" spans="2:20">
      <c r="B452" s="42">
        <f>Oct!B46</f>
        <v>0</v>
      </c>
      <c r="C452" s="42">
        <f>Oct!D46</f>
        <v>0</v>
      </c>
      <c r="D452" s="38">
        <f>Oct!T46</f>
        <v>0</v>
      </c>
      <c r="E452" s="39">
        <f>Oct!V46</f>
        <v>0</v>
      </c>
      <c r="F452" s="39">
        <f>Oct!X46</f>
        <v>0</v>
      </c>
      <c r="G452" s="39">
        <f>Oct!Z46</f>
        <v>0</v>
      </c>
      <c r="I452" s="58"/>
      <c r="J452" s="58"/>
      <c r="K452" s="56"/>
      <c r="L452" s="56"/>
      <c r="M452" s="56"/>
      <c r="N452" s="56"/>
      <c r="P452" s="49">
        <f t="shared" si="12"/>
        <v>0</v>
      </c>
      <c r="Q452" s="44"/>
      <c r="R452" s="41">
        <f>Oct!Q46</f>
        <v>0</v>
      </c>
      <c r="S452" s="50">
        <f t="shared" si="13"/>
        <v>0</v>
      </c>
      <c r="T452" s="46"/>
    </row>
    <row r="453" spans="2:20">
      <c r="B453" s="42">
        <f>Oct!B47</f>
        <v>0</v>
      </c>
      <c r="C453" s="42">
        <f>Oct!D47</f>
        <v>0</v>
      </c>
      <c r="D453" s="38">
        <f>Oct!T47</f>
        <v>0</v>
      </c>
      <c r="E453" s="39">
        <f>Oct!V47</f>
        <v>0</v>
      </c>
      <c r="F453" s="39">
        <f>Oct!X47</f>
        <v>0</v>
      </c>
      <c r="G453" s="39">
        <f>Oct!Z47</f>
        <v>0</v>
      </c>
      <c r="I453" s="58"/>
      <c r="J453" s="58"/>
      <c r="K453" s="56"/>
      <c r="L453" s="56"/>
      <c r="M453" s="56"/>
      <c r="N453" s="56"/>
      <c r="P453" s="49">
        <f t="shared" si="12"/>
        <v>0</v>
      </c>
      <c r="Q453" s="44"/>
      <c r="R453" s="41">
        <f>Oct!Q47</f>
        <v>0</v>
      </c>
      <c r="S453" s="50">
        <f t="shared" si="13"/>
        <v>0</v>
      </c>
      <c r="T453" s="46"/>
    </row>
    <row r="454" spans="2:20">
      <c r="B454" s="42">
        <f>Oct!B48</f>
        <v>0</v>
      </c>
      <c r="C454" s="42">
        <f>Oct!D48</f>
        <v>0</v>
      </c>
      <c r="D454" s="38">
        <f>Oct!T48</f>
        <v>0</v>
      </c>
      <c r="E454" s="39">
        <f>Oct!V48</f>
        <v>0</v>
      </c>
      <c r="F454" s="39">
        <f>Oct!X48</f>
        <v>0</v>
      </c>
      <c r="G454" s="39">
        <f>Oct!Z48</f>
        <v>0</v>
      </c>
      <c r="I454" s="58"/>
      <c r="J454" s="58"/>
      <c r="K454" s="56"/>
      <c r="L454" s="56"/>
      <c r="M454" s="56"/>
      <c r="N454" s="56"/>
      <c r="P454" s="49">
        <f t="shared" si="12"/>
        <v>0</v>
      </c>
      <c r="Q454" s="44"/>
      <c r="R454" s="41">
        <f>Oct!Q48</f>
        <v>0</v>
      </c>
      <c r="S454" s="50">
        <f t="shared" si="13"/>
        <v>0</v>
      </c>
      <c r="T454" s="46"/>
    </row>
    <row r="455" spans="2:20">
      <c r="B455" s="42">
        <f>Oct!B49</f>
        <v>0</v>
      </c>
      <c r="C455" s="42">
        <f>Oct!D49</f>
        <v>0</v>
      </c>
      <c r="D455" s="38">
        <f>Oct!T49</f>
        <v>0</v>
      </c>
      <c r="E455" s="39">
        <f>Oct!V49</f>
        <v>0</v>
      </c>
      <c r="F455" s="39">
        <f>Oct!X49</f>
        <v>0</v>
      </c>
      <c r="G455" s="39">
        <f>Oct!Z49</f>
        <v>0</v>
      </c>
      <c r="I455" s="58"/>
      <c r="J455" s="58"/>
      <c r="K455" s="56"/>
      <c r="L455" s="56"/>
      <c r="M455" s="56"/>
      <c r="N455" s="56"/>
      <c r="P455" s="49">
        <f t="shared" si="12"/>
        <v>0</v>
      </c>
      <c r="Q455" s="44"/>
      <c r="R455" s="41">
        <f>Oct!Q49</f>
        <v>0</v>
      </c>
      <c r="S455" s="50">
        <f t="shared" si="13"/>
        <v>0</v>
      </c>
      <c r="T455" s="46"/>
    </row>
    <row r="456" spans="2:20">
      <c r="B456" s="42">
        <f>Oct!B50</f>
        <v>0</v>
      </c>
      <c r="C456" s="42">
        <f>Oct!D50</f>
        <v>0</v>
      </c>
      <c r="D456" s="38">
        <f>Oct!T50</f>
        <v>0</v>
      </c>
      <c r="E456" s="39">
        <f>Oct!V50</f>
        <v>0</v>
      </c>
      <c r="F456" s="39">
        <f>Oct!X50</f>
        <v>0</v>
      </c>
      <c r="G456" s="39">
        <f>Oct!Z50</f>
        <v>0</v>
      </c>
      <c r="I456" s="58"/>
      <c r="J456" s="58"/>
      <c r="K456" s="56"/>
      <c r="L456" s="56"/>
      <c r="M456" s="56"/>
      <c r="N456" s="56"/>
      <c r="P456" s="49">
        <f t="shared" si="12"/>
        <v>0</v>
      </c>
      <c r="Q456" s="44"/>
      <c r="R456" s="41">
        <f>Oct!Q50</f>
        <v>0</v>
      </c>
      <c r="S456" s="50">
        <f t="shared" si="13"/>
        <v>0</v>
      </c>
      <c r="T456" s="46"/>
    </row>
    <row r="457" spans="2:20">
      <c r="B457" s="42">
        <f>Nov!B8</f>
        <v>0</v>
      </c>
      <c r="C457" s="42">
        <f>Nov!D8</f>
        <v>0</v>
      </c>
      <c r="D457" s="38">
        <f>Nov!T8</f>
        <v>0</v>
      </c>
      <c r="E457" s="39">
        <f>Nov!V8</f>
        <v>0</v>
      </c>
      <c r="F457" s="39">
        <f>Nov!X8</f>
        <v>0</v>
      </c>
      <c r="G457" s="39">
        <f>Nov!Z8</f>
        <v>0</v>
      </c>
      <c r="I457" s="58"/>
      <c r="J457" s="58"/>
      <c r="K457" s="56"/>
      <c r="L457" s="56"/>
      <c r="M457" s="56"/>
      <c r="N457" s="56"/>
      <c r="P457" s="49">
        <f t="shared" si="12"/>
        <v>0</v>
      </c>
      <c r="Q457" s="44"/>
      <c r="R457" s="41">
        <f>Nov!Q8</f>
        <v>0</v>
      </c>
      <c r="S457" s="50">
        <f t="shared" si="13"/>
        <v>0</v>
      </c>
      <c r="T457" s="46"/>
    </row>
    <row r="458" spans="2:20">
      <c r="B458" s="42">
        <f>Nov!B9</f>
        <v>0</v>
      </c>
      <c r="C458" s="42">
        <f>Nov!D9</f>
        <v>0</v>
      </c>
      <c r="D458" s="38">
        <f>Nov!T9</f>
        <v>0</v>
      </c>
      <c r="E458" s="39">
        <f>Nov!V9</f>
        <v>0</v>
      </c>
      <c r="F458" s="39">
        <f>Nov!X9</f>
        <v>0</v>
      </c>
      <c r="G458" s="39">
        <f>Nov!Z9</f>
        <v>0</v>
      </c>
      <c r="I458" s="58"/>
      <c r="J458" s="58"/>
      <c r="K458" s="56"/>
      <c r="L458" s="56"/>
      <c r="M458" s="56"/>
      <c r="N458" s="56"/>
      <c r="P458" s="49">
        <f t="shared" si="12"/>
        <v>0</v>
      </c>
      <c r="Q458" s="44"/>
      <c r="R458" s="41">
        <f>Nov!Q9</f>
        <v>0</v>
      </c>
      <c r="S458" s="50">
        <f t="shared" si="13"/>
        <v>0</v>
      </c>
      <c r="T458" s="46"/>
    </row>
    <row r="459" spans="2:20">
      <c r="B459" s="42">
        <f>Nov!B10</f>
        <v>0</v>
      </c>
      <c r="C459" s="42">
        <f>Nov!D10</f>
        <v>0</v>
      </c>
      <c r="D459" s="38">
        <f>Nov!T10</f>
        <v>0</v>
      </c>
      <c r="E459" s="39">
        <f>Nov!V10</f>
        <v>0</v>
      </c>
      <c r="F459" s="39">
        <f>Nov!X10</f>
        <v>0</v>
      </c>
      <c r="G459" s="39">
        <f>Nov!Z10</f>
        <v>0</v>
      </c>
      <c r="I459" s="58"/>
      <c r="J459" s="58"/>
      <c r="K459" s="56"/>
      <c r="L459" s="56"/>
      <c r="M459" s="56"/>
      <c r="N459" s="56"/>
      <c r="P459" s="49">
        <f t="shared" si="12"/>
        <v>0</v>
      </c>
      <c r="Q459" s="44"/>
      <c r="R459" s="41">
        <f>Nov!Q10</f>
        <v>0</v>
      </c>
      <c r="S459" s="50">
        <f t="shared" si="13"/>
        <v>0</v>
      </c>
      <c r="T459" s="46"/>
    </row>
    <row r="460" spans="2:20">
      <c r="B460" s="42">
        <f>Nov!B11</f>
        <v>0</v>
      </c>
      <c r="C460" s="42">
        <f>Nov!D11</f>
        <v>0</v>
      </c>
      <c r="D460" s="38">
        <f>Nov!T11</f>
        <v>0</v>
      </c>
      <c r="E460" s="39">
        <f>Nov!V11</f>
        <v>0</v>
      </c>
      <c r="F460" s="39">
        <f>Nov!X11</f>
        <v>0</v>
      </c>
      <c r="G460" s="39">
        <f>Nov!Z11</f>
        <v>0</v>
      </c>
      <c r="I460" s="58"/>
      <c r="J460" s="58"/>
      <c r="K460" s="56"/>
      <c r="L460" s="56"/>
      <c r="M460" s="56"/>
      <c r="N460" s="56"/>
      <c r="P460" s="49">
        <f t="shared" si="12"/>
        <v>0</v>
      </c>
      <c r="Q460" s="44"/>
      <c r="R460" s="41">
        <f>Nov!Q11</f>
        <v>0</v>
      </c>
      <c r="S460" s="50">
        <f t="shared" si="13"/>
        <v>0</v>
      </c>
      <c r="T460" s="46"/>
    </row>
    <row r="461" spans="2:20">
      <c r="B461" s="42">
        <f>Nov!B12</f>
        <v>0</v>
      </c>
      <c r="C461" s="42">
        <f>Nov!D12</f>
        <v>0</v>
      </c>
      <c r="D461" s="38">
        <f>Nov!T12</f>
        <v>0</v>
      </c>
      <c r="E461" s="39">
        <f>Nov!V12</f>
        <v>0</v>
      </c>
      <c r="F461" s="39">
        <f>Nov!X12</f>
        <v>0</v>
      </c>
      <c r="G461" s="39">
        <f>Nov!Z12</f>
        <v>0</v>
      </c>
      <c r="I461" s="58"/>
      <c r="J461" s="58"/>
      <c r="K461" s="56"/>
      <c r="L461" s="56"/>
      <c r="M461" s="56"/>
      <c r="N461" s="56"/>
      <c r="P461" s="49">
        <f t="shared" si="12"/>
        <v>0</v>
      </c>
      <c r="Q461" s="44"/>
      <c r="R461" s="41">
        <f>Nov!Q12</f>
        <v>0</v>
      </c>
      <c r="S461" s="50">
        <f t="shared" si="13"/>
        <v>0</v>
      </c>
      <c r="T461" s="46"/>
    </row>
    <row r="462" spans="2:20">
      <c r="B462" s="42">
        <f>Nov!B13</f>
        <v>0</v>
      </c>
      <c r="C462" s="42">
        <f>Nov!D13</f>
        <v>0</v>
      </c>
      <c r="D462" s="38">
        <f>Nov!T13</f>
        <v>0</v>
      </c>
      <c r="E462" s="39">
        <f>Nov!V13</f>
        <v>0</v>
      </c>
      <c r="F462" s="39">
        <f>Nov!X13</f>
        <v>0</v>
      </c>
      <c r="G462" s="39">
        <f>Nov!Z13</f>
        <v>0</v>
      </c>
      <c r="I462" s="58"/>
      <c r="J462" s="58"/>
      <c r="K462" s="56"/>
      <c r="L462" s="56"/>
      <c r="M462" s="56"/>
      <c r="N462" s="56"/>
      <c r="P462" s="49">
        <f t="shared" si="12"/>
        <v>0</v>
      </c>
      <c r="Q462" s="44"/>
      <c r="R462" s="41">
        <f>Nov!Q13</f>
        <v>0</v>
      </c>
      <c r="S462" s="50">
        <f t="shared" si="13"/>
        <v>0</v>
      </c>
      <c r="T462" s="46"/>
    </row>
    <row r="463" spans="2:20">
      <c r="B463" s="42">
        <f>Nov!B14</f>
        <v>0</v>
      </c>
      <c r="C463" s="42">
        <f>Nov!D14</f>
        <v>0</v>
      </c>
      <c r="D463" s="38">
        <f>Nov!T14</f>
        <v>0</v>
      </c>
      <c r="E463" s="39">
        <f>Nov!V14</f>
        <v>0</v>
      </c>
      <c r="F463" s="39">
        <f>Nov!X14</f>
        <v>0</v>
      </c>
      <c r="G463" s="39">
        <f>Nov!Z14</f>
        <v>0</v>
      </c>
      <c r="I463" s="58"/>
      <c r="J463" s="58"/>
      <c r="K463" s="56"/>
      <c r="L463" s="56"/>
      <c r="M463" s="56"/>
      <c r="N463" s="56"/>
      <c r="P463" s="49">
        <f t="shared" si="12"/>
        <v>0</v>
      </c>
      <c r="Q463" s="44"/>
      <c r="R463" s="41">
        <f>Nov!Q14</f>
        <v>0</v>
      </c>
      <c r="S463" s="50">
        <f t="shared" si="13"/>
        <v>0</v>
      </c>
      <c r="T463" s="46"/>
    </row>
    <row r="464" spans="2:20">
      <c r="B464" s="42">
        <f>Nov!B15</f>
        <v>0</v>
      </c>
      <c r="C464" s="42">
        <f>Nov!D15</f>
        <v>0</v>
      </c>
      <c r="D464" s="38">
        <f>Nov!T15</f>
        <v>0</v>
      </c>
      <c r="E464" s="39">
        <f>Nov!V15</f>
        <v>0</v>
      </c>
      <c r="F464" s="39">
        <f>Nov!X15</f>
        <v>0</v>
      </c>
      <c r="G464" s="39">
        <f>Nov!Z15</f>
        <v>0</v>
      </c>
      <c r="I464" s="58"/>
      <c r="J464" s="58"/>
      <c r="K464" s="56"/>
      <c r="L464" s="56"/>
      <c r="M464" s="56"/>
      <c r="N464" s="56"/>
      <c r="P464" s="49">
        <f t="shared" si="12"/>
        <v>0</v>
      </c>
      <c r="Q464" s="44"/>
      <c r="R464" s="41">
        <f>Nov!Q15</f>
        <v>0</v>
      </c>
      <c r="S464" s="50">
        <f t="shared" si="13"/>
        <v>0</v>
      </c>
      <c r="T464" s="46"/>
    </row>
    <row r="465" spans="2:20">
      <c r="B465" s="42">
        <f>Nov!B16</f>
        <v>0</v>
      </c>
      <c r="C465" s="42">
        <f>Nov!D16</f>
        <v>0</v>
      </c>
      <c r="D465" s="38">
        <f>Nov!T16</f>
        <v>0</v>
      </c>
      <c r="E465" s="39">
        <f>Nov!V16</f>
        <v>0</v>
      </c>
      <c r="F465" s="39">
        <f>Nov!X16</f>
        <v>0</v>
      </c>
      <c r="G465" s="39">
        <f>Nov!Z16</f>
        <v>0</v>
      </c>
      <c r="I465" s="58"/>
      <c r="J465" s="58"/>
      <c r="K465" s="56"/>
      <c r="L465" s="56"/>
      <c r="M465" s="56"/>
      <c r="N465" s="56"/>
      <c r="P465" s="49">
        <f t="shared" si="12"/>
        <v>0</v>
      </c>
      <c r="Q465" s="44"/>
      <c r="R465" s="41">
        <f>Nov!Q16</f>
        <v>0</v>
      </c>
      <c r="S465" s="50">
        <f t="shared" si="13"/>
        <v>0</v>
      </c>
      <c r="T465" s="46"/>
    </row>
    <row r="466" spans="2:20">
      <c r="B466" s="42">
        <f>Nov!B17</f>
        <v>0</v>
      </c>
      <c r="C466" s="42">
        <f>Nov!D17</f>
        <v>0</v>
      </c>
      <c r="D466" s="38">
        <f>Nov!T17</f>
        <v>0</v>
      </c>
      <c r="E466" s="39">
        <f>Nov!V17</f>
        <v>0</v>
      </c>
      <c r="F466" s="39">
        <f>Nov!X17</f>
        <v>0</v>
      </c>
      <c r="G466" s="39">
        <f>Nov!Z17</f>
        <v>0</v>
      </c>
      <c r="I466" s="58"/>
      <c r="J466" s="58"/>
      <c r="K466" s="56"/>
      <c r="L466" s="56"/>
      <c r="M466" s="56"/>
      <c r="N466" s="56"/>
      <c r="P466" s="49">
        <f t="shared" si="12"/>
        <v>0</v>
      </c>
      <c r="Q466" s="44"/>
      <c r="R466" s="41">
        <f>Nov!Q17</f>
        <v>0</v>
      </c>
      <c r="S466" s="50">
        <f t="shared" si="13"/>
        <v>0</v>
      </c>
      <c r="T466" s="46"/>
    </row>
    <row r="467" spans="2:20">
      <c r="B467" s="42">
        <f>Nov!B18</f>
        <v>0</v>
      </c>
      <c r="C467" s="42">
        <f>Nov!D18</f>
        <v>0</v>
      </c>
      <c r="D467" s="38">
        <f>Nov!T18</f>
        <v>0</v>
      </c>
      <c r="E467" s="39">
        <f>Nov!V18</f>
        <v>0</v>
      </c>
      <c r="F467" s="39">
        <f>Nov!X18</f>
        <v>0</v>
      </c>
      <c r="G467" s="39">
        <f>Nov!Z18</f>
        <v>0</v>
      </c>
      <c r="I467" s="58"/>
      <c r="J467" s="58"/>
      <c r="K467" s="56"/>
      <c r="L467" s="56"/>
      <c r="M467" s="56"/>
      <c r="N467" s="56"/>
      <c r="P467" s="49">
        <f t="shared" si="12"/>
        <v>0</v>
      </c>
      <c r="Q467" s="44"/>
      <c r="R467" s="41">
        <f>Nov!Q18</f>
        <v>0</v>
      </c>
      <c r="S467" s="50">
        <f t="shared" si="13"/>
        <v>0</v>
      </c>
      <c r="T467" s="46"/>
    </row>
    <row r="468" spans="2:20">
      <c r="B468" s="42">
        <f>Nov!B19</f>
        <v>0</v>
      </c>
      <c r="C468" s="42">
        <f>Nov!D19</f>
        <v>0</v>
      </c>
      <c r="D468" s="38">
        <f>Nov!T19</f>
        <v>0</v>
      </c>
      <c r="E468" s="39">
        <f>Nov!V19</f>
        <v>0</v>
      </c>
      <c r="F468" s="39">
        <f>Nov!X19</f>
        <v>0</v>
      </c>
      <c r="G468" s="39">
        <f>Nov!Z19</f>
        <v>0</v>
      </c>
      <c r="I468" s="58"/>
      <c r="J468" s="58"/>
      <c r="K468" s="56"/>
      <c r="L468" s="56"/>
      <c r="M468" s="56"/>
      <c r="N468" s="56"/>
      <c r="P468" s="49">
        <f t="shared" si="12"/>
        <v>0</v>
      </c>
      <c r="Q468" s="44"/>
      <c r="R468" s="41">
        <f>Nov!Q19</f>
        <v>0</v>
      </c>
      <c r="S468" s="50">
        <f t="shared" si="13"/>
        <v>0</v>
      </c>
      <c r="T468" s="46"/>
    </row>
    <row r="469" spans="2:20">
      <c r="B469" s="42">
        <f>Nov!B20</f>
        <v>0</v>
      </c>
      <c r="C469" s="42">
        <f>Nov!D20</f>
        <v>0</v>
      </c>
      <c r="D469" s="38">
        <f>Nov!T20</f>
        <v>0</v>
      </c>
      <c r="E469" s="39">
        <f>Nov!V20</f>
        <v>0</v>
      </c>
      <c r="F469" s="39">
        <f>Nov!X20</f>
        <v>0</v>
      </c>
      <c r="G469" s="39">
        <f>Nov!Z20</f>
        <v>0</v>
      </c>
      <c r="I469" s="58"/>
      <c r="J469" s="58"/>
      <c r="K469" s="56"/>
      <c r="L469" s="56"/>
      <c r="M469" s="56"/>
      <c r="N469" s="56"/>
      <c r="P469" s="49">
        <f t="shared" si="12"/>
        <v>0</v>
      </c>
      <c r="Q469" s="44"/>
      <c r="R469" s="41">
        <f>Nov!Q20</f>
        <v>0</v>
      </c>
      <c r="S469" s="50">
        <f t="shared" si="13"/>
        <v>0</v>
      </c>
      <c r="T469" s="46"/>
    </row>
    <row r="470" spans="2:20">
      <c r="B470" s="42">
        <f>Nov!B21</f>
        <v>0</v>
      </c>
      <c r="C470" s="42">
        <f>Nov!D21</f>
        <v>0</v>
      </c>
      <c r="D470" s="38">
        <f>Nov!T21</f>
        <v>0</v>
      </c>
      <c r="E470" s="39">
        <f>Nov!V21</f>
        <v>0</v>
      </c>
      <c r="F470" s="39">
        <f>Nov!X21</f>
        <v>0</v>
      </c>
      <c r="G470" s="39">
        <f>Nov!Z21</f>
        <v>0</v>
      </c>
      <c r="I470" s="58"/>
      <c r="J470" s="58"/>
      <c r="K470" s="56"/>
      <c r="L470" s="56"/>
      <c r="M470" s="56"/>
      <c r="N470" s="56"/>
      <c r="P470" s="49">
        <f t="shared" si="12"/>
        <v>0</v>
      </c>
      <c r="Q470" s="44"/>
      <c r="R470" s="41">
        <f>Nov!Q21</f>
        <v>0</v>
      </c>
      <c r="S470" s="50">
        <f t="shared" si="13"/>
        <v>0</v>
      </c>
      <c r="T470" s="46"/>
    </row>
    <row r="471" spans="2:20">
      <c r="B471" s="42">
        <f>Nov!B22</f>
        <v>0</v>
      </c>
      <c r="C471" s="42">
        <f>Nov!D22</f>
        <v>0</v>
      </c>
      <c r="D471" s="38">
        <f>Nov!T22</f>
        <v>0</v>
      </c>
      <c r="E471" s="39">
        <f>Nov!V22</f>
        <v>0</v>
      </c>
      <c r="F471" s="39">
        <f>Nov!X22</f>
        <v>0</v>
      </c>
      <c r="G471" s="39">
        <f>Nov!Z22</f>
        <v>0</v>
      </c>
      <c r="I471" s="58"/>
      <c r="J471" s="58"/>
      <c r="K471" s="56"/>
      <c r="L471" s="56"/>
      <c r="M471" s="56"/>
      <c r="N471" s="56"/>
      <c r="P471" s="49">
        <f t="shared" si="12"/>
        <v>0</v>
      </c>
      <c r="Q471" s="44"/>
      <c r="R471" s="41">
        <f>Nov!Q22</f>
        <v>0</v>
      </c>
      <c r="S471" s="50">
        <f t="shared" si="13"/>
        <v>0</v>
      </c>
      <c r="T471" s="46"/>
    </row>
    <row r="472" spans="2:20">
      <c r="B472" s="42">
        <f>Nov!B23</f>
        <v>0</v>
      </c>
      <c r="C472" s="42">
        <f>Nov!D23</f>
        <v>0</v>
      </c>
      <c r="D472" s="38">
        <f>Nov!T23</f>
        <v>0</v>
      </c>
      <c r="E472" s="39">
        <f>Nov!V23</f>
        <v>0</v>
      </c>
      <c r="F472" s="39">
        <f>Nov!X23</f>
        <v>0</v>
      </c>
      <c r="G472" s="39">
        <f>Nov!Z23</f>
        <v>0</v>
      </c>
      <c r="I472" s="58"/>
      <c r="J472" s="58"/>
      <c r="K472" s="56"/>
      <c r="L472" s="56"/>
      <c r="M472" s="56"/>
      <c r="N472" s="56"/>
      <c r="P472" s="49">
        <f t="shared" si="12"/>
        <v>0</v>
      </c>
      <c r="Q472" s="44"/>
      <c r="R472" s="41">
        <f>Nov!Q23</f>
        <v>0</v>
      </c>
      <c r="S472" s="50">
        <f t="shared" si="13"/>
        <v>0</v>
      </c>
      <c r="T472" s="46"/>
    </row>
    <row r="473" spans="2:20">
      <c r="B473" s="42">
        <f>Nov!B24</f>
        <v>0</v>
      </c>
      <c r="C473" s="42">
        <f>Nov!D24</f>
        <v>0</v>
      </c>
      <c r="D473" s="38">
        <f>Nov!T24</f>
        <v>0</v>
      </c>
      <c r="E473" s="39">
        <f>Nov!V24</f>
        <v>0</v>
      </c>
      <c r="F473" s="39">
        <f>Nov!X24</f>
        <v>0</v>
      </c>
      <c r="G473" s="39">
        <f>Nov!Z24</f>
        <v>0</v>
      </c>
      <c r="I473" s="58"/>
      <c r="J473" s="58"/>
      <c r="K473" s="56"/>
      <c r="L473" s="56"/>
      <c r="M473" s="56"/>
      <c r="N473" s="56"/>
      <c r="P473" s="49">
        <f t="shared" si="12"/>
        <v>0</v>
      </c>
      <c r="Q473" s="44"/>
      <c r="R473" s="41">
        <f>Nov!Q24</f>
        <v>0</v>
      </c>
      <c r="S473" s="50">
        <f t="shared" si="13"/>
        <v>0</v>
      </c>
      <c r="T473" s="46"/>
    </row>
    <row r="474" spans="2:20">
      <c r="B474" s="42">
        <f>Nov!B25</f>
        <v>0</v>
      </c>
      <c r="C474" s="42">
        <f>Nov!D25</f>
        <v>0</v>
      </c>
      <c r="D474" s="38">
        <f>Nov!T25</f>
        <v>0</v>
      </c>
      <c r="E474" s="39">
        <f>Nov!V25</f>
        <v>0</v>
      </c>
      <c r="F474" s="39">
        <f>Nov!X25</f>
        <v>0</v>
      </c>
      <c r="G474" s="39">
        <f>Nov!Z25</f>
        <v>0</v>
      </c>
      <c r="I474" s="58"/>
      <c r="J474" s="58"/>
      <c r="K474" s="56"/>
      <c r="L474" s="56"/>
      <c r="M474" s="56"/>
      <c r="N474" s="56"/>
      <c r="P474" s="49">
        <f t="shared" si="12"/>
        <v>0</v>
      </c>
      <c r="Q474" s="44"/>
      <c r="R474" s="41">
        <f>Nov!Q25</f>
        <v>0</v>
      </c>
      <c r="S474" s="50">
        <f t="shared" si="13"/>
        <v>0</v>
      </c>
      <c r="T474" s="46"/>
    </row>
    <row r="475" spans="2:20">
      <c r="B475" s="42">
        <f>Nov!B26</f>
        <v>0</v>
      </c>
      <c r="C475" s="42">
        <f>Nov!D26</f>
        <v>0</v>
      </c>
      <c r="D475" s="38">
        <f>Nov!T26</f>
        <v>0</v>
      </c>
      <c r="E475" s="39">
        <f>Nov!V26</f>
        <v>0</v>
      </c>
      <c r="F475" s="39">
        <f>Nov!X26</f>
        <v>0</v>
      </c>
      <c r="G475" s="39">
        <f>Nov!Z26</f>
        <v>0</v>
      </c>
      <c r="I475" s="58"/>
      <c r="J475" s="58"/>
      <c r="K475" s="56"/>
      <c r="L475" s="56"/>
      <c r="M475" s="56"/>
      <c r="N475" s="56"/>
      <c r="P475" s="49">
        <f t="shared" si="12"/>
        <v>0</v>
      </c>
      <c r="Q475" s="44"/>
      <c r="R475" s="41">
        <f>Nov!Q26</f>
        <v>0</v>
      </c>
      <c r="S475" s="50">
        <f t="shared" si="13"/>
        <v>0</v>
      </c>
      <c r="T475" s="46"/>
    </row>
    <row r="476" spans="2:20">
      <c r="B476" s="42">
        <f>Nov!B27</f>
        <v>0</v>
      </c>
      <c r="C476" s="42">
        <f>Nov!D27</f>
        <v>0</v>
      </c>
      <c r="D476" s="38">
        <f>Nov!T27</f>
        <v>0</v>
      </c>
      <c r="E476" s="39">
        <f>Nov!V27</f>
        <v>0</v>
      </c>
      <c r="F476" s="39">
        <f>Nov!X27</f>
        <v>0</v>
      </c>
      <c r="G476" s="39">
        <f>Nov!Z27</f>
        <v>0</v>
      </c>
      <c r="I476" s="58"/>
      <c r="J476" s="58"/>
      <c r="K476" s="56"/>
      <c r="L476" s="56"/>
      <c r="M476" s="56"/>
      <c r="N476" s="56"/>
      <c r="P476" s="49">
        <f t="shared" ref="P476:P539" si="14">J476-I476</f>
        <v>0</v>
      </c>
      <c r="Q476" s="44"/>
      <c r="R476" s="41">
        <f>Nov!Q27</f>
        <v>0</v>
      </c>
      <c r="S476" s="50">
        <f t="shared" ref="S476:S539" si="15">C476-B476</f>
        <v>0</v>
      </c>
      <c r="T476" s="46"/>
    </row>
    <row r="477" spans="2:20">
      <c r="B477" s="42">
        <f>Nov!B28</f>
        <v>0</v>
      </c>
      <c r="C477" s="42">
        <f>Nov!D28</f>
        <v>0</v>
      </c>
      <c r="D477" s="38">
        <f>Nov!T28</f>
        <v>0</v>
      </c>
      <c r="E477" s="39">
        <f>Nov!V28</f>
        <v>0</v>
      </c>
      <c r="F477" s="39">
        <f>Nov!X28</f>
        <v>0</v>
      </c>
      <c r="G477" s="39">
        <f>Nov!Z28</f>
        <v>0</v>
      </c>
      <c r="I477" s="58"/>
      <c r="J477" s="58"/>
      <c r="K477" s="56"/>
      <c r="L477" s="56"/>
      <c r="M477" s="56"/>
      <c r="N477" s="56"/>
      <c r="P477" s="49">
        <f t="shared" si="14"/>
        <v>0</v>
      </c>
      <c r="Q477" s="44"/>
      <c r="R477" s="41">
        <f>Nov!Q28</f>
        <v>0</v>
      </c>
      <c r="S477" s="50">
        <f t="shared" si="15"/>
        <v>0</v>
      </c>
      <c r="T477" s="46"/>
    </row>
    <row r="478" spans="2:20">
      <c r="B478" s="42">
        <f>Nov!B29</f>
        <v>0</v>
      </c>
      <c r="C478" s="42">
        <f>Nov!D29</f>
        <v>0</v>
      </c>
      <c r="D478" s="38">
        <f>Nov!T29</f>
        <v>0</v>
      </c>
      <c r="E478" s="39">
        <f>Nov!V29</f>
        <v>0</v>
      </c>
      <c r="F478" s="39">
        <f>Nov!X29</f>
        <v>0</v>
      </c>
      <c r="G478" s="39">
        <f>Nov!Z29</f>
        <v>0</v>
      </c>
      <c r="I478" s="58"/>
      <c r="J478" s="58"/>
      <c r="K478" s="56"/>
      <c r="L478" s="56"/>
      <c r="M478" s="56"/>
      <c r="N478" s="56"/>
      <c r="P478" s="49">
        <f t="shared" si="14"/>
        <v>0</v>
      </c>
      <c r="Q478" s="44"/>
      <c r="R478" s="41">
        <f>Nov!Q29</f>
        <v>0</v>
      </c>
      <c r="S478" s="50">
        <f t="shared" si="15"/>
        <v>0</v>
      </c>
      <c r="T478" s="46"/>
    </row>
    <row r="479" spans="2:20">
      <c r="B479" s="42">
        <f>Nov!B30</f>
        <v>0</v>
      </c>
      <c r="C479" s="42">
        <f>Nov!D30</f>
        <v>0</v>
      </c>
      <c r="D479" s="38">
        <f>Nov!T30</f>
        <v>0</v>
      </c>
      <c r="E479" s="39">
        <f>Nov!V30</f>
        <v>0</v>
      </c>
      <c r="F479" s="39">
        <f>Nov!X30</f>
        <v>0</v>
      </c>
      <c r="G479" s="39">
        <f>Nov!Z30</f>
        <v>0</v>
      </c>
      <c r="I479" s="58"/>
      <c r="J479" s="58"/>
      <c r="K479" s="56"/>
      <c r="L479" s="56"/>
      <c r="M479" s="56"/>
      <c r="N479" s="56"/>
      <c r="P479" s="49">
        <f t="shared" si="14"/>
        <v>0</v>
      </c>
      <c r="Q479" s="44"/>
      <c r="R479" s="41">
        <f>Nov!Q30</f>
        <v>0</v>
      </c>
      <c r="S479" s="50">
        <f t="shared" si="15"/>
        <v>0</v>
      </c>
      <c r="T479" s="46"/>
    </row>
    <row r="480" spans="2:20">
      <c r="B480" s="42">
        <f>Nov!B31</f>
        <v>0</v>
      </c>
      <c r="C480" s="42">
        <f>Nov!D31</f>
        <v>0</v>
      </c>
      <c r="D480" s="38">
        <f>Nov!T31</f>
        <v>0</v>
      </c>
      <c r="E480" s="39">
        <f>Nov!V31</f>
        <v>0</v>
      </c>
      <c r="F480" s="39">
        <f>Nov!X31</f>
        <v>0</v>
      </c>
      <c r="G480" s="39">
        <f>Nov!Z31</f>
        <v>0</v>
      </c>
      <c r="I480" s="58"/>
      <c r="J480" s="58"/>
      <c r="K480" s="56"/>
      <c r="L480" s="56"/>
      <c r="M480" s="56"/>
      <c r="N480" s="56"/>
      <c r="P480" s="49">
        <f t="shared" si="14"/>
        <v>0</v>
      </c>
      <c r="Q480" s="44"/>
      <c r="R480" s="41">
        <f>Nov!Q31</f>
        <v>0</v>
      </c>
      <c r="S480" s="50">
        <f t="shared" si="15"/>
        <v>0</v>
      </c>
      <c r="T480" s="46"/>
    </row>
    <row r="481" spans="2:20">
      <c r="B481" s="42">
        <f>Nov!B32</f>
        <v>0</v>
      </c>
      <c r="C481" s="42">
        <f>Nov!D32</f>
        <v>0</v>
      </c>
      <c r="D481" s="38">
        <f>Nov!T32</f>
        <v>0</v>
      </c>
      <c r="E481" s="39">
        <f>Nov!V32</f>
        <v>0</v>
      </c>
      <c r="F481" s="39">
        <f>Nov!X32</f>
        <v>0</v>
      </c>
      <c r="G481" s="39">
        <f>Nov!Z32</f>
        <v>0</v>
      </c>
      <c r="I481" s="58"/>
      <c r="J481" s="58"/>
      <c r="K481" s="56"/>
      <c r="L481" s="56"/>
      <c r="M481" s="56"/>
      <c r="N481" s="56"/>
      <c r="P481" s="49">
        <f t="shared" si="14"/>
        <v>0</v>
      </c>
      <c r="Q481" s="44"/>
      <c r="R481" s="41">
        <f>Nov!Q32</f>
        <v>0</v>
      </c>
      <c r="S481" s="50">
        <f t="shared" si="15"/>
        <v>0</v>
      </c>
      <c r="T481" s="46"/>
    </row>
    <row r="482" spans="2:20">
      <c r="B482" s="42">
        <f>Nov!B33</f>
        <v>0</v>
      </c>
      <c r="C482" s="42">
        <f>Nov!D33</f>
        <v>0</v>
      </c>
      <c r="D482" s="38">
        <f>Nov!T33</f>
        <v>0</v>
      </c>
      <c r="E482" s="39">
        <f>Nov!V33</f>
        <v>0</v>
      </c>
      <c r="F482" s="39">
        <f>Nov!X33</f>
        <v>0</v>
      </c>
      <c r="G482" s="39">
        <f>Nov!Z33</f>
        <v>0</v>
      </c>
      <c r="I482" s="58"/>
      <c r="J482" s="58"/>
      <c r="K482" s="56"/>
      <c r="L482" s="56"/>
      <c r="M482" s="56"/>
      <c r="N482" s="56"/>
      <c r="P482" s="49">
        <f t="shared" si="14"/>
        <v>0</v>
      </c>
      <c r="Q482" s="44"/>
      <c r="R482" s="41">
        <f>Nov!Q33</f>
        <v>0</v>
      </c>
      <c r="S482" s="50">
        <f t="shared" si="15"/>
        <v>0</v>
      </c>
      <c r="T482" s="46"/>
    </row>
    <row r="483" spans="2:20">
      <c r="B483" s="42">
        <f>Nov!B34</f>
        <v>0</v>
      </c>
      <c r="C483" s="42">
        <f>Nov!D34</f>
        <v>0</v>
      </c>
      <c r="D483" s="38">
        <f>Nov!T34</f>
        <v>0</v>
      </c>
      <c r="E483" s="39">
        <f>Nov!V34</f>
        <v>0</v>
      </c>
      <c r="F483" s="39">
        <f>Nov!X34</f>
        <v>0</v>
      </c>
      <c r="G483" s="39">
        <f>Nov!Z34</f>
        <v>0</v>
      </c>
      <c r="I483" s="58"/>
      <c r="J483" s="58"/>
      <c r="K483" s="56"/>
      <c r="L483" s="56"/>
      <c r="M483" s="56"/>
      <c r="N483" s="56"/>
      <c r="P483" s="49">
        <f t="shared" si="14"/>
        <v>0</v>
      </c>
      <c r="Q483" s="44"/>
      <c r="R483" s="41">
        <f>Nov!Q34</f>
        <v>0</v>
      </c>
      <c r="S483" s="50">
        <f t="shared" si="15"/>
        <v>0</v>
      </c>
      <c r="T483" s="46"/>
    </row>
    <row r="484" spans="2:20">
      <c r="B484" s="42">
        <f>Nov!B35</f>
        <v>0</v>
      </c>
      <c r="C484" s="42">
        <f>Nov!D35</f>
        <v>0</v>
      </c>
      <c r="D484" s="38">
        <f>Nov!T35</f>
        <v>0</v>
      </c>
      <c r="E484" s="39">
        <f>Nov!V35</f>
        <v>0</v>
      </c>
      <c r="F484" s="39">
        <f>Nov!X35</f>
        <v>0</v>
      </c>
      <c r="G484" s="39">
        <f>Nov!Z35</f>
        <v>0</v>
      </c>
      <c r="I484" s="58"/>
      <c r="J484" s="58"/>
      <c r="K484" s="56"/>
      <c r="L484" s="56"/>
      <c r="M484" s="56"/>
      <c r="N484" s="56"/>
      <c r="P484" s="49">
        <f t="shared" si="14"/>
        <v>0</v>
      </c>
      <c r="Q484" s="44"/>
      <c r="R484" s="41">
        <f>Nov!Q35</f>
        <v>0</v>
      </c>
      <c r="S484" s="50">
        <f t="shared" si="15"/>
        <v>0</v>
      </c>
      <c r="T484" s="46"/>
    </row>
    <row r="485" spans="2:20">
      <c r="B485" s="42">
        <f>Nov!B36</f>
        <v>0</v>
      </c>
      <c r="C485" s="42">
        <f>Nov!D36</f>
        <v>0</v>
      </c>
      <c r="D485" s="38">
        <f>Nov!T36</f>
        <v>0</v>
      </c>
      <c r="E485" s="39">
        <f>Nov!V36</f>
        <v>0</v>
      </c>
      <c r="F485" s="39">
        <f>Nov!X36</f>
        <v>0</v>
      </c>
      <c r="G485" s="39">
        <f>Nov!Z36</f>
        <v>0</v>
      </c>
      <c r="I485" s="58"/>
      <c r="J485" s="58"/>
      <c r="K485" s="56"/>
      <c r="L485" s="56"/>
      <c r="M485" s="56"/>
      <c r="N485" s="56"/>
      <c r="P485" s="49">
        <f t="shared" si="14"/>
        <v>0</v>
      </c>
      <c r="Q485" s="44"/>
      <c r="R485" s="41">
        <f>Nov!Q36</f>
        <v>0</v>
      </c>
      <c r="S485" s="50">
        <f t="shared" si="15"/>
        <v>0</v>
      </c>
      <c r="T485" s="46"/>
    </row>
    <row r="486" spans="2:20">
      <c r="B486" s="42">
        <f>Nov!B37</f>
        <v>0</v>
      </c>
      <c r="C486" s="42">
        <f>Nov!D37</f>
        <v>0</v>
      </c>
      <c r="D486" s="38">
        <f>Nov!T37</f>
        <v>0</v>
      </c>
      <c r="E486" s="39">
        <f>Nov!V37</f>
        <v>0</v>
      </c>
      <c r="F486" s="39">
        <f>Nov!X37</f>
        <v>0</v>
      </c>
      <c r="G486" s="39">
        <f>Nov!Z37</f>
        <v>0</v>
      </c>
      <c r="I486" s="58"/>
      <c r="J486" s="58"/>
      <c r="K486" s="56"/>
      <c r="L486" s="56"/>
      <c r="M486" s="56"/>
      <c r="N486" s="56"/>
      <c r="P486" s="49">
        <f t="shared" si="14"/>
        <v>0</v>
      </c>
      <c r="Q486" s="44"/>
      <c r="R486" s="41">
        <f>Nov!Q37</f>
        <v>0</v>
      </c>
      <c r="S486" s="50">
        <f t="shared" si="15"/>
        <v>0</v>
      </c>
      <c r="T486" s="46"/>
    </row>
    <row r="487" spans="2:20">
      <c r="B487" s="42">
        <f>Nov!B38</f>
        <v>0</v>
      </c>
      <c r="C487" s="42">
        <f>Nov!D38</f>
        <v>0</v>
      </c>
      <c r="D487" s="38">
        <f>Nov!T38</f>
        <v>0</v>
      </c>
      <c r="E487" s="39">
        <f>Nov!V38</f>
        <v>0</v>
      </c>
      <c r="F487" s="39">
        <f>Nov!X38</f>
        <v>0</v>
      </c>
      <c r="G487" s="39">
        <f>Nov!Z38</f>
        <v>0</v>
      </c>
      <c r="I487" s="58"/>
      <c r="J487" s="58"/>
      <c r="K487" s="56"/>
      <c r="L487" s="56"/>
      <c r="M487" s="56"/>
      <c r="N487" s="56"/>
      <c r="P487" s="49">
        <f t="shared" si="14"/>
        <v>0</v>
      </c>
      <c r="Q487" s="44"/>
      <c r="R487" s="41">
        <f>Nov!Q38</f>
        <v>0</v>
      </c>
      <c r="S487" s="50">
        <f t="shared" si="15"/>
        <v>0</v>
      </c>
      <c r="T487" s="46"/>
    </row>
    <row r="488" spans="2:20">
      <c r="B488" s="42">
        <f>Nov!B39</f>
        <v>0</v>
      </c>
      <c r="C488" s="42">
        <f>Nov!D39</f>
        <v>0</v>
      </c>
      <c r="D488" s="38">
        <f>Nov!T39</f>
        <v>0</v>
      </c>
      <c r="E488" s="39">
        <f>Nov!V39</f>
        <v>0</v>
      </c>
      <c r="F488" s="39">
        <f>Nov!X39</f>
        <v>0</v>
      </c>
      <c r="G488" s="39">
        <f>Nov!Z39</f>
        <v>0</v>
      </c>
      <c r="I488" s="58"/>
      <c r="J488" s="58"/>
      <c r="K488" s="56"/>
      <c r="L488" s="56"/>
      <c r="M488" s="56"/>
      <c r="N488" s="56"/>
      <c r="P488" s="49">
        <f t="shared" si="14"/>
        <v>0</v>
      </c>
      <c r="Q488" s="44"/>
      <c r="R488" s="41">
        <f>Nov!Q39</f>
        <v>0</v>
      </c>
      <c r="S488" s="50">
        <f t="shared" si="15"/>
        <v>0</v>
      </c>
      <c r="T488" s="46"/>
    </row>
    <row r="489" spans="2:20">
      <c r="B489" s="42">
        <f>Nov!B40</f>
        <v>0</v>
      </c>
      <c r="C489" s="42">
        <f>Nov!D40</f>
        <v>0</v>
      </c>
      <c r="D489" s="38">
        <f>Nov!T40</f>
        <v>0</v>
      </c>
      <c r="E489" s="39">
        <f>Nov!V40</f>
        <v>0</v>
      </c>
      <c r="F489" s="39">
        <f>Nov!X40</f>
        <v>0</v>
      </c>
      <c r="G489" s="39">
        <f>Nov!Z40</f>
        <v>0</v>
      </c>
      <c r="I489" s="58"/>
      <c r="J489" s="58"/>
      <c r="K489" s="56"/>
      <c r="L489" s="56"/>
      <c r="M489" s="56"/>
      <c r="N489" s="56"/>
      <c r="P489" s="49">
        <f t="shared" si="14"/>
        <v>0</v>
      </c>
      <c r="Q489" s="44"/>
      <c r="R489" s="41">
        <f>Nov!Q40</f>
        <v>0</v>
      </c>
      <c r="S489" s="50">
        <f t="shared" si="15"/>
        <v>0</v>
      </c>
      <c r="T489" s="46"/>
    </row>
    <row r="490" spans="2:20">
      <c r="B490" s="42">
        <f>Nov!B41</f>
        <v>0</v>
      </c>
      <c r="C490" s="42">
        <f>Nov!D41</f>
        <v>0</v>
      </c>
      <c r="D490" s="38">
        <f>Nov!T41</f>
        <v>0</v>
      </c>
      <c r="E490" s="39">
        <f>Nov!V41</f>
        <v>0</v>
      </c>
      <c r="F490" s="39">
        <f>Nov!X41</f>
        <v>0</v>
      </c>
      <c r="G490" s="39">
        <f>Nov!Z41</f>
        <v>0</v>
      </c>
      <c r="I490" s="58"/>
      <c r="J490" s="58"/>
      <c r="K490" s="56"/>
      <c r="L490" s="56"/>
      <c r="M490" s="56"/>
      <c r="N490" s="56"/>
      <c r="P490" s="49">
        <f t="shared" si="14"/>
        <v>0</v>
      </c>
      <c r="Q490" s="44"/>
      <c r="R490" s="41">
        <f>Nov!Q41</f>
        <v>0</v>
      </c>
      <c r="S490" s="50">
        <f t="shared" si="15"/>
        <v>0</v>
      </c>
      <c r="T490" s="46"/>
    </row>
    <row r="491" spans="2:20">
      <c r="B491" s="42">
        <f>Nov!B42</f>
        <v>0</v>
      </c>
      <c r="C491" s="42">
        <f>Nov!D42</f>
        <v>0</v>
      </c>
      <c r="D491" s="38">
        <f>Nov!T42</f>
        <v>0</v>
      </c>
      <c r="E491" s="39">
        <f>Nov!V42</f>
        <v>0</v>
      </c>
      <c r="F491" s="39">
        <f>Nov!X42</f>
        <v>0</v>
      </c>
      <c r="G491" s="39">
        <f>Nov!Z42</f>
        <v>0</v>
      </c>
      <c r="I491" s="58"/>
      <c r="J491" s="58"/>
      <c r="K491" s="56"/>
      <c r="L491" s="56"/>
      <c r="M491" s="56"/>
      <c r="N491" s="56"/>
      <c r="P491" s="49">
        <f t="shared" si="14"/>
        <v>0</v>
      </c>
      <c r="Q491" s="44"/>
      <c r="R491" s="41">
        <f>Nov!Q42</f>
        <v>0</v>
      </c>
      <c r="S491" s="50">
        <f t="shared" si="15"/>
        <v>0</v>
      </c>
      <c r="T491" s="46"/>
    </row>
    <row r="492" spans="2:20">
      <c r="B492" s="42">
        <f>Nov!B43</f>
        <v>0</v>
      </c>
      <c r="C492" s="42">
        <f>Nov!D43</f>
        <v>0</v>
      </c>
      <c r="D492" s="38">
        <f>Nov!T43</f>
        <v>0</v>
      </c>
      <c r="E492" s="39">
        <f>Nov!V43</f>
        <v>0</v>
      </c>
      <c r="F492" s="39">
        <f>Nov!X43</f>
        <v>0</v>
      </c>
      <c r="G492" s="39">
        <f>Nov!Z43</f>
        <v>0</v>
      </c>
      <c r="I492" s="58"/>
      <c r="J492" s="58"/>
      <c r="K492" s="56"/>
      <c r="L492" s="56"/>
      <c r="M492" s="56"/>
      <c r="N492" s="56"/>
      <c r="P492" s="49">
        <f t="shared" si="14"/>
        <v>0</v>
      </c>
      <c r="Q492" s="44"/>
      <c r="R492" s="41">
        <f>Nov!Q43</f>
        <v>0</v>
      </c>
      <c r="S492" s="50">
        <f t="shared" si="15"/>
        <v>0</v>
      </c>
      <c r="T492" s="46"/>
    </row>
    <row r="493" spans="2:20">
      <c r="B493" s="42">
        <f>Nov!B44</f>
        <v>0</v>
      </c>
      <c r="C493" s="42">
        <f>Nov!D44</f>
        <v>0</v>
      </c>
      <c r="D493" s="38">
        <f>Nov!T44</f>
        <v>0</v>
      </c>
      <c r="E493" s="39">
        <f>Nov!V44</f>
        <v>0</v>
      </c>
      <c r="F493" s="39">
        <f>Nov!X44</f>
        <v>0</v>
      </c>
      <c r="G493" s="39">
        <f>Nov!Z44</f>
        <v>0</v>
      </c>
      <c r="I493" s="58"/>
      <c r="J493" s="58"/>
      <c r="K493" s="56"/>
      <c r="L493" s="56"/>
      <c r="M493" s="56"/>
      <c r="N493" s="56"/>
      <c r="P493" s="49">
        <f t="shared" si="14"/>
        <v>0</v>
      </c>
      <c r="Q493" s="44"/>
      <c r="R493" s="41">
        <f>Nov!Q44</f>
        <v>0</v>
      </c>
      <c r="S493" s="50">
        <f t="shared" si="15"/>
        <v>0</v>
      </c>
      <c r="T493" s="46"/>
    </row>
    <row r="494" spans="2:20">
      <c r="B494" s="42">
        <f>Nov!B45</f>
        <v>0</v>
      </c>
      <c r="C494" s="42">
        <f>Nov!D45</f>
        <v>0</v>
      </c>
      <c r="D494" s="38">
        <f>Nov!T45</f>
        <v>0</v>
      </c>
      <c r="E494" s="39">
        <f>Nov!V45</f>
        <v>0</v>
      </c>
      <c r="F494" s="39">
        <f>Nov!X45</f>
        <v>0</v>
      </c>
      <c r="G494" s="39">
        <f>Nov!Z45</f>
        <v>0</v>
      </c>
      <c r="I494" s="58"/>
      <c r="J494" s="58"/>
      <c r="K494" s="56"/>
      <c r="L494" s="56"/>
      <c r="M494" s="56"/>
      <c r="N494" s="56"/>
      <c r="P494" s="49">
        <f t="shared" si="14"/>
        <v>0</v>
      </c>
      <c r="Q494" s="44"/>
      <c r="R494" s="41">
        <f>Nov!Q45</f>
        <v>0</v>
      </c>
      <c r="S494" s="50">
        <f t="shared" si="15"/>
        <v>0</v>
      </c>
      <c r="T494" s="46"/>
    </row>
    <row r="495" spans="2:20">
      <c r="B495" s="42">
        <f>Nov!B46</f>
        <v>0</v>
      </c>
      <c r="C495" s="42">
        <f>Nov!D46</f>
        <v>0</v>
      </c>
      <c r="D495" s="38">
        <f>Nov!T46</f>
        <v>0</v>
      </c>
      <c r="E495" s="39">
        <f>Nov!V46</f>
        <v>0</v>
      </c>
      <c r="F495" s="39">
        <f>Nov!X46</f>
        <v>0</v>
      </c>
      <c r="G495" s="39">
        <f>Nov!Z46</f>
        <v>0</v>
      </c>
      <c r="I495" s="58"/>
      <c r="J495" s="58"/>
      <c r="K495" s="56"/>
      <c r="L495" s="56"/>
      <c r="M495" s="56"/>
      <c r="N495" s="56"/>
      <c r="P495" s="49">
        <f t="shared" si="14"/>
        <v>0</v>
      </c>
      <c r="Q495" s="44"/>
      <c r="R495" s="41">
        <f>Nov!Q46</f>
        <v>0</v>
      </c>
      <c r="S495" s="50">
        <f t="shared" si="15"/>
        <v>0</v>
      </c>
      <c r="T495" s="46"/>
    </row>
    <row r="496" spans="2:20">
      <c r="B496" s="42">
        <f>Nov!B47</f>
        <v>0</v>
      </c>
      <c r="C496" s="42">
        <f>Nov!D47</f>
        <v>0</v>
      </c>
      <c r="D496" s="38">
        <f>Nov!T47</f>
        <v>0</v>
      </c>
      <c r="E496" s="39">
        <f>Nov!V47</f>
        <v>0</v>
      </c>
      <c r="F496" s="39">
        <f>Nov!X47</f>
        <v>0</v>
      </c>
      <c r="G496" s="39">
        <f>Nov!Z47</f>
        <v>0</v>
      </c>
      <c r="I496" s="58"/>
      <c r="J496" s="58"/>
      <c r="K496" s="56"/>
      <c r="L496" s="56"/>
      <c r="M496" s="56"/>
      <c r="N496" s="56"/>
      <c r="P496" s="49">
        <f t="shared" si="14"/>
        <v>0</v>
      </c>
      <c r="Q496" s="44"/>
      <c r="R496" s="41">
        <f>Nov!Q47</f>
        <v>0</v>
      </c>
      <c r="S496" s="50">
        <f t="shared" si="15"/>
        <v>0</v>
      </c>
      <c r="T496" s="46"/>
    </row>
    <row r="497" spans="2:20">
      <c r="B497" s="42">
        <f>Nov!B48</f>
        <v>0</v>
      </c>
      <c r="C497" s="42">
        <f>Nov!D48</f>
        <v>0</v>
      </c>
      <c r="D497" s="38">
        <f>Nov!T48</f>
        <v>0</v>
      </c>
      <c r="E497" s="39">
        <f>Nov!V48</f>
        <v>0</v>
      </c>
      <c r="F497" s="39">
        <f>Nov!X48</f>
        <v>0</v>
      </c>
      <c r="G497" s="39">
        <f>Nov!Z48</f>
        <v>0</v>
      </c>
      <c r="I497" s="58"/>
      <c r="J497" s="58"/>
      <c r="K497" s="56"/>
      <c r="L497" s="56"/>
      <c r="M497" s="56"/>
      <c r="N497" s="56"/>
      <c r="P497" s="49">
        <f t="shared" si="14"/>
        <v>0</v>
      </c>
      <c r="Q497" s="44"/>
      <c r="R497" s="41">
        <f>Nov!Q48</f>
        <v>0</v>
      </c>
      <c r="S497" s="50">
        <f t="shared" si="15"/>
        <v>0</v>
      </c>
      <c r="T497" s="46"/>
    </row>
    <row r="498" spans="2:20">
      <c r="B498" s="42">
        <f>Nov!B49</f>
        <v>0</v>
      </c>
      <c r="C498" s="42">
        <f>Nov!D49</f>
        <v>0</v>
      </c>
      <c r="D498" s="38">
        <f>Nov!T49</f>
        <v>0</v>
      </c>
      <c r="E498" s="39">
        <f>Nov!V49</f>
        <v>0</v>
      </c>
      <c r="F498" s="39">
        <f>Nov!X49</f>
        <v>0</v>
      </c>
      <c r="G498" s="39">
        <f>Nov!Z49</f>
        <v>0</v>
      </c>
      <c r="I498" s="58"/>
      <c r="J498" s="58"/>
      <c r="K498" s="56"/>
      <c r="L498" s="56"/>
      <c r="M498" s="56"/>
      <c r="N498" s="56"/>
      <c r="P498" s="49">
        <f t="shared" si="14"/>
        <v>0</v>
      </c>
      <c r="Q498" s="44"/>
      <c r="R498" s="41">
        <f>Nov!Q49</f>
        <v>0</v>
      </c>
      <c r="S498" s="50">
        <f t="shared" si="15"/>
        <v>0</v>
      </c>
      <c r="T498" s="46"/>
    </row>
    <row r="499" spans="2:20">
      <c r="B499" s="42">
        <f>Nov!B50</f>
        <v>0</v>
      </c>
      <c r="C499" s="42">
        <f>Nov!D50</f>
        <v>0</v>
      </c>
      <c r="D499" s="38">
        <f>Nov!T50</f>
        <v>0</v>
      </c>
      <c r="E499" s="39">
        <f>Nov!V50</f>
        <v>0</v>
      </c>
      <c r="F499" s="39">
        <f>Nov!X50</f>
        <v>0</v>
      </c>
      <c r="G499" s="39">
        <f>Nov!Z50</f>
        <v>0</v>
      </c>
      <c r="I499" s="58"/>
      <c r="J499" s="58"/>
      <c r="K499" s="56"/>
      <c r="L499" s="56"/>
      <c r="M499" s="56"/>
      <c r="N499" s="56"/>
      <c r="P499" s="49">
        <f t="shared" si="14"/>
        <v>0</v>
      </c>
      <c r="Q499" s="44"/>
      <c r="R499" s="41">
        <f>Nov!Q50</f>
        <v>0</v>
      </c>
      <c r="S499" s="50">
        <f t="shared" si="15"/>
        <v>0</v>
      </c>
      <c r="T499" s="46"/>
    </row>
    <row r="500" spans="2:20">
      <c r="B500" s="42">
        <f>Dec!B8</f>
        <v>0</v>
      </c>
      <c r="C500" s="42">
        <f>Dec!D8</f>
        <v>0</v>
      </c>
      <c r="D500" s="38">
        <f>Dec!T8</f>
        <v>0</v>
      </c>
      <c r="E500" s="39">
        <f>Dec!V8</f>
        <v>0</v>
      </c>
      <c r="F500" s="39">
        <f>Dec!X8</f>
        <v>0</v>
      </c>
      <c r="G500" s="39">
        <f>Dec!Z8</f>
        <v>0</v>
      </c>
      <c r="I500" s="58"/>
      <c r="J500" s="58"/>
      <c r="K500" s="56"/>
      <c r="L500" s="56"/>
      <c r="M500" s="56"/>
      <c r="N500" s="56"/>
      <c r="P500" s="49">
        <f t="shared" si="14"/>
        <v>0</v>
      </c>
      <c r="Q500" s="44"/>
      <c r="R500" s="41">
        <f>Dec!Q8</f>
        <v>0</v>
      </c>
      <c r="S500" s="50">
        <f t="shared" si="15"/>
        <v>0</v>
      </c>
      <c r="T500" s="46"/>
    </row>
    <row r="501" spans="2:20">
      <c r="B501" s="42">
        <f>Dec!B9</f>
        <v>0</v>
      </c>
      <c r="C501" s="42">
        <f>Dec!D9</f>
        <v>0</v>
      </c>
      <c r="D501" s="38">
        <f>Dec!T9</f>
        <v>0</v>
      </c>
      <c r="E501" s="39">
        <f>Dec!V9</f>
        <v>0</v>
      </c>
      <c r="F501" s="39">
        <f>Dec!X9</f>
        <v>0</v>
      </c>
      <c r="G501" s="39">
        <f>Dec!Z9</f>
        <v>0</v>
      </c>
      <c r="I501" s="58"/>
      <c r="J501" s="58"/>
      <c r="K501" s="56"/>
      <c r="L501" s="56"/>
      <c r="M501" s="56"/>
      <c r="N501" s="56"/>
      <c r="P501" s="49">
        <f t="shared" si="14"/>
        <v>0</v>
      </c>
      <c r="Q501" s="44"/>
      <c r="R501" s="41">
        <f>Dec!Q9</f>
        <v>0</v>
      </c>
      <c r="S501" s="50">
        <f t="shared" si="15"/>
        <v>0</v>
      </c>
      <c r="T501" s="46"/>
    </row>
    <row r="502" spans="2:20">
      <c r="B502" s="42">
        <f>Dec!B10</f>
        <v>0</v>
      </c>
      <c r="C502" s="42">
        <f>Dec!D10</f>
        <v>0</v>
      </c>
      <c r="D502" s="38">
        <f>Dec!T10</f>
        <v>0</v>
      </c>
      <c r="E502" s="39">
        <f>Dec!V10</f>
        <v>0</v>
      </c>
      <c r="F502" s="39">
        <f>Dec!X10</f>
        <v>0</v>
      </c>
      <c r="G502" s="39">
        <f>Dec!Z10</f>
        <v>0</v>
      </c>
      <c r="I502" s="58"/>
      <c r="J502" s="58"/>
      <c r="K502" s="56"/>
      <c r="L502" s="56"/>
      <c r="M502" s="56"/>
      <c r="N502" s="56"/>
      <c r="P502" s="49">
        <f t="shared" si="14"/>
        <v>0</v>
      </c>
      <c r="Q502" s="44"/>
      <c r="R502" s="41">
        <f>Dec!Q10</f>
        <v>0</v>
      </c>
      <c r="S502" s="50">
        <f t="shared" si="15"/>
        <v>0</v>
      </c>
      <c r="T502" s="46"/>
    </row>
    <row r="503" spans="2:20">
      <c r="B503" s="42">
        <f>Dec!B11</f>
        <v>0</v>
      </c>
      <c r="C503" s="42">
        <f>Dec!D11</f>
        <v>0</v>
      </c>
      <c r="D503" s="38">
        <f>Dec!T11</f>
        <v>0</v>
      </c>
      <c r="E503" s="39">
        <f>Dec!V11</f>
        <v>0</v>
      </c>
      <c r="F503" s="39">
        <f>Dec!X11</f>
        <v>0</v>
      </c>
      <c r="G503" s="39">
        <f>Dec!Z11</f>
        <v>0</v>
      </c>
      <c r="I503" s="58"/>
      <c r="J503" s="58"/>
      <c r="K503" s="56"/>
      <c r="L503" s="56"/>
      <c r="M503" s="56"/>
      <c r="N503" s="56"/>
      <c r="P503" s="49">
        <f t="shared" si="14"/>
        <v>0</v>
      </c>
      <c r="Q503" s="44"/>
      <c r="R503" s="41">
        <f>Dec!Q11</f>
        <v>0</v>
      </c>
      <c r="S503" s="50">
        <f t="shared" si="15"/>
        <v>0</v>
      </c>
      <c r="T503" s="46"/>
    </row>
    <row r="504" spans="2:20">
      <c r="B504" s="42">
        <f>Dec!B12</f>
        <v>0</v>
      </c>
      <c r="C504" s="42">
        <f>Dec!D12</f>
        <v>0</v>
      </c>
      <c r="D504" s="38">
        <f>Dec!T12</f>
        <v>0</v>
      </c>
      <c r="E504" s="39">
        <f>Dec!V12</f>
        <v>0</v>
      </c>
      <c r="F504" s="39">
        <f>Dec!X12</f>
        <v>0</v>
      </c>
      <c r="G504" s="39">
        <f>Dec!Z12</f>
        <v>0</v>
      </c>
      <c r="I504" s="58"/>
      <c r="J504" s="58"/>
      <c r="K504" s="56"/>
      <c r="L504" s="56"/>
      <c r="M504" s="56"/>
      <c r="N504" s="56"/>
      <c r="P504" s="49">
        <f t="shared" si="14"/>
        <v>0</v>
      </c>
      <c r="Q504" s="44"/>
      <c r="R504" s="41">
        <f>Dec!Q12</f>
        <v>0</v>
      </c>
      <c r="S504" s="50">
        <f t="shared" si="15"/>
        <v>0</v>
      </c>
      <c r="T504" s="46"/>
    </row>
    <row r="505" spans="2:20">
      <c r="B505" s="42">
        <f>Dec!B13</f>
        <v>0</v>
      </c>
      <c r="C505" s="42">
        <f>Dec!D13</f>
        <v>0</v>
      </c>
      <c r="D505" s="38">
        <f>Dec!T13</f>
        <v>0</v>
      </c>
      <c r="E505" s="39">
        <f>Dec!V13</f>
        <v>0</v>
      </c>
      <c r="F505" s="39">
        <f>Dec!X13</f>
        <v>0</v>
      </c>
      <c r="G505" s="39">
        <f>Dec!Z13</f>
        <v>0</v>
      </c>
      <c r="I505" s="58"/>
      <c r="J505" s="58"/>
      <c r="K505" s="56"/>
      <c r="L505" s="56"/>
      <c r="M505" s="56"/>
      <c r="N505" s="56"/>
      <c r="P505" s="49">
        <f t="shared" si="14"/>
        <v>0</v>
      </c>
      <c r="Q505" s="44"/>
      <c r="R505" s="41">
        <f>Dec!Q13</f>
        <v>0</v>
      </c>
      <c r="S505" s="50">
        <f t="shared" si="15"/>
        <v>0</v>
      </c>
      <c r="T505" s="46"/>
    </row>
    <row r="506" spans="2:20">
      <c r="B506" s="42">
        <f>Dec!B14</f>
        <v>0</v>
      </c>
      <c r="C506" s="42">
        <f>Dec!D14</f>
        <v>0</v>
      </c>
      <c r="D506" s="38">
        <f>Dec!T14</f>
        <v>0</v>
      </c>
      <c r="E506" s="39">
        <f>Dec!V14</f>
        <v>0</v>
      </c>
      <c r="F506" s="39">
        <f>Dec!X14</f>
        <v>0</v>
      </c>
      <c r="G506" s="39">
        <f>Dec!Z14</f>
        <v>0</v>
      </c>
      <c r="I506" s="58"/>
      <c r="J506" s="58"/>
      <c r="K506" s="56"/>
      <c r="L506" s="56"/>
      <c r="M506" s="56"/>
      <c r="N506" s="56"/>
      <c r="P506" s="49">
        <f t="shared" si="14"/>
        <v>0</v>
      </c>
      <c r="Q506" s="44"/>
      <c r="R506" s="41">
        <f>Dec!Q14</f>
        <v>0</v>
      </c>
      <c r="S506" s="50">
        <f t="shared" si="15"/>
        <v>0</v>
      </c>
      <c r="T506" s="46"/>
    </row>
    <row r="507" spans="2:20">
      <c r="B507" s="42">
        <f>Dec!B15</f>
        <v>0</v>
      </c>
      <c r="C507" s="42">
        <f>Dec!D15</f>
        <v>0</v>
      </c>
      <c r="D507" s="38">
        <f>Dec!T15</f>
        <v>0</v>
      </c>
      <c r="E507" s="39">
        <f>Dec!V15</f>
        <v>0</v>
      </c>
      <c r="F507" s="39">
        <f>Dec!X15</f>
        <v>0</v>
      </c>
      <c r="G507" s="39">
        <f>Dec!Z15</f>
        <v>0</v>
      </c>
      <c r="I507" s="58"/>
      <c r="J507" s="58"/>
      <c r="K507" s="56"/>
      <c r="L507" s="56"/>
      <c r="M507" s="56"/>
      <c r="N507" s="56"/>
      <c r="P507" s="49">
        <f t="shared" si="14"/>
        <v>0</v>
      </c>
      <c r="Q507" s="44"/>
      <c r="R507" s="41">
        <f>Dec!Q15</f>
        <v>0</v>
      </c>
      <c r="S507" s="50">
        <f t="shared" si="15"/>
        <v>0</v>
      </c>
      <c r="T507" s="46"/>
    </row>
    <row r="508" spans="2:20">
      <c r="B508" s="42">
        <f>Dec!B16</f>
        <v>0</v>
      </c>
      <c r="C508" s="42">
        <f>Dec!D16</f>
        <v>0</v>
      </c>
      <c r="D508" s="38">
        <f>Dec!T16</f>
        <v>0</v>
      </c>
      <c r="E508" s="39">
        <f>Dec!V16</f>
        <v>0</v>
      </c>
      <c r="F508" s="39">
        <f>Dec!X16</f>
        <v>0</v>
      </c>
      <c r="G508" s="39">
        <f>Dec!Z16</f>
        <v>0</v>
      </c>
      <c r="I508" s="58"/>
      <c r="J508" s="58"/>
      <c r="K508" s="56"/>
      <c r="L508" s="56"/>
      <c r="M508" s="56"/>
      <c r="N508" s="56"/>
      <c r="P508" s="49">
        <f t="shared" si="14"/>
        <v>0</v>
      </c>
      <c r="Q508" s="44"/>
      <c r="R508" s="41">
        <f>Dec!Q16</f>
        <v>0</v>
      </c>
      <c r="S508" s="50">
        <f t="shared" si="15"/>
        <v>0</v>
      </c>
      <c r="T508" s="46"/>
    </row>
    <row r="509" spans="2:20">
      <c r="B509" s="42">
        <f>Dec!B17</f>
        <v>0</v>
      </c>
      <c r="C509" s="42">
        <f>Dec!D17</f>
        <v>0</v>
      </c>
      <c r="D509" s="38">
        <f>Dec!T17</f>
        <v>0</v>
      </c>
      <c r="E509" s="39">
        <f>Dec!V17</f>
        <v>0</v>
      </c>
      <c r="F509" s="39">
        <f>Dec!X17</f>
        <v>0</v>
      </c>
      <c r="G509" s="39">
        <f>Dec!Z17</f>
        <v>0</v>
      </c>
      <c r="I509" s="58"/>
      <c r="J509" s="58"/>
      <c r="K509" s="56"/>
      <c r="L509" s="56"/>
      <c r="M509" s="56"/>
      <c r="N509" s="56"/>
      <c r="P509" s="49">
        <f t="shared" si="14"/>
        <v>0</v>
      </c>
      <c r="Q509" s="44"/>
      <c r="R509" s="41">
        <f>Dec!Q17</f>
        <v>0</v>
      </c>
      <c r="S509" s="50">
        <f t="shared" si="15"/>
        <v>0</v>
      </c>
      <c r="T509" s="46"/>
    </row>
    <row r="510" spans="2:20">
      <c r="B510" s="42">
        <f>Dec!B18</f>
        <v>0</v>
      </c>
      <c r="C510" s="42">
        <f>Dec!D18</f>
        <v>0</v>
      </c>
      <c r="D510" s="38">
        <f>Dec!T18</f>
        <v>0</v>
      </c>
      <c r="E510" s="39">
        <f>Dec!V18</f>
        <v>0</v>
      </c>
      <c r="F510" s="39">
        <f>Dec!X18</f>
        <v>0</v>
      </c>
      <c r="G510" s="39">
        <f>Dec!Z18</f>
        <v>0</v>
      </c>
      <c r="I510" s="58"/>
      <c r="J510" s="58"/>
      <c r="K510" s="56"/>
      <c r="L510" s="56"/>
      <c r="M510" s="56"/>
      <c r="N510" s="56"/>
      <c r="P510" s="49">
        <f t="shared" si="14"/>
        <v>0</v>
      </c>
      <c r="Q510" s="44"/>
      <c r="R510" s="41">
        <f>Dec!Q18</f>
        <v>0</v>
      </c>
      <c r="S510" s="50">
        <f t="shared" si="15"/>
        <v>0</v>
      </c>
      <c r="T510" s="46"/>
    </row>
    <row r="511" spans="2:20">
      <c r="B511" s="42">
        <f>Dec!B19</f>
        <v>0</v>
      </c>
      <c r="C511" s="42">
        <f>Dec!D19</f>
        <v>0</v>
      </c>
      <c r="D511" s="38">
        <f>Dec!T19</f>
        <v>0</v>
      </c>
      <c r="E511" s="39">
        <f>Dec!V19</f>
        <v>0</v>
      </c>
      <c r="F511" s="39">
        <f>Dec!X19</f>
        <v>0</v>
      </c>
      <c r="G511" s="39">
        <f>Dec!Z19</f>
        <v>0</v>
      </c>
      <c r="I511" s="58"/>
      <c r="J511" s="58"/>
      <c r="K511" s="56"/>
      <c r="L511" s="56"/>
      <c r="M511" s="56"/>
      <c r="N511" s="56"/>
      <c r="P511" s="49">
        <f t="shared" si="14"/>
        <v>0</v>
      </c>
      <c r="Q511" s="44"/>
      <c r="R511" s="41">
        <f>Dec!Q19</f>
        <v>0</v>
      </c>
      <c r="S511" s="50">
        <f t="shared" si="15"/>
        <v>0</v>
      </c>
      <c r="T511" s="46"/>
    </row>
    <row r="512" spans="2:20">
      <c r="B512" s="42">
        <f>Dec!B20</f>
        <v>0</v>
      </c>
      <c r="C512" s="42">
        <f>Dec!D20</f>
        <v>0</v>
      </c>
      <c r="D512" s="38">
        <f>Dec!T20</f>
        <v>0</v>
      </c>
      <c r="E512" s="39">
        <f>Dec!V20</f>
        <v>0</v>
      </c>
      <c r="F512" s="39">
        <f>Dec!X20</f>
        <v>0</v>
      </c>
      <c r="G512" s="39">
        <f>Dec!Z20</f>
        <v>0</v>
      </c>
      <c r="I512" s="58"/>
      <c r="J512" s="58"/>
      <c r="K512" s="56"/>
      <c r="L512" s="56"/>
      <c r="M512" s="56"/>
      <c r="N512" s="56"/>
      <c r="P512" s="49">
        <f t="shared" si="14"/>
        <v>0</v>
      </c>
      <c r="Q512" s="44"/>
      <c r="R512" s="41">
        <f>Dec!Q20</f>
        <v>0</v>
      </c>
      <c r="S512" s="50">
        <f t="shared" si="15"/>
        <v>0</v>
      </c>
      <c r="T512" s="46"/>
    </row>
    <row r="513" spans="2:20">
      <c r="B513" s="42">
        <f>Dec!B21</f>
        <v>0</v>
      </c>
      <c r="C513" s="42">
        <f>Dec!D21</f>
        <v>0</v>
      </c>
      <c r="D513" s="38">
        <f>Dec!T21</f>
        <v>0</v>
      </c>
      <c r="E513" s="39">
        <f>Dec!V21</f>
        <v>0</v>
      </c>
      <c r="F513" s="39">
        <f>Dec!X21</f>
        <v>0</v>
      </c>
      <c r="G513" s="39">
        <f>Dec!Z21</f>
        <v>0</v>
      </c>
      <c r="I513" s="58"/>
      <c r="J513" s="58"/>
      <c r="K513" s="56"/>
      <c r="L513" s="56"/>
      <c r="M513" s="56"/>
      <c r="N513" s="56"/>
      <c r="P513" s="49">
        <f t="shared" si="14"/>
        <v>0</v>
      </c>
      <c r="Q513" s="44"/>
      <c r="R513" s="41">
        <f>Dec!Q21</f>
        <v>0</v>
      </c>
      <c r="S513" s="50">
        <f t="shared" si="15"/>
        <v>0</v>
      </c>
      <c r="T513" s="46"/>
    </row>
    <row r="514" spans="2:20">
      <c r="B514" s="42">
        <f>Dec!B22</f>
        <v>0</v>
      </c>
      <c r="C514" s="42">
        <f>Dec!D22</f>
        <v>0</v>
      </c>
      <c r="D514" s="38">
        <f>Dec!T22</f>
        <v>0</v>
      </c>
      <c r="E514" s="39">
        <f>Dec!V22</f>
        <v>0</v>
      </c>
      <c r="F514" s="39">
        <f>Dec!X22</f>
        <v>0</v>
      </c>
      <c r="G514" s="39">
        <f>Dec!Z22</f>
        <v>0</v>
      </c>
      <c r="I514" s="58"/>
      <c r="J514" s="58"/>
      <c r="K514" s="56"/>
      <c r="L514" s="56"/>
      <c r="M514" s="56"/>
      <c r="N514" s="56"/>
      <c r="P514" s="49">
        <f t="shared" si="14"/>
        <v>0</v>
      </c>
      <c r="Q514" s="44"/>
      <c r="R514" s="41">
        <f>Dec!Q22</f>
        <v>0</v>
      </c>
      <c r="S514" s="50">
        <f t="shared" si="15"/>
        <v>0</v>
      </c>
      <c r="T514" s="46"/>
    </row>
    <row r="515" spans="2:20">
      <c r="B515" s="42">
        <f>Dec!B23</f>
        <v>0</v>
      </c>
      <c r="C515" s="42">
        <f>Dec!D23</f>
        <v>0</v>
      </c>
      <c r="D515" s="38">
        <f>Dec!T23</f>
        <v>0</v>
      </c>
      <c r="E515" s="39">
        <f>Dec!V23</f>
        <v>0</v>
      </c>
      <c r="F515" s="39">
        <f>Dec!X23</f>
        <v>0</v>
      </c>
      <c r="G515" s="39">
        <f>Dec!Z23</f>
        <v>0</v>
      </c>
      <c r="I515" s="58"/>
      <c r="J515" s="58"/>
      <c r="K515" s="56"/>
      <c r="L515" s="56"/>
      <c r="M515" s="56"/>
      <c r="N515" s="56"/>
      <c r="P515" s="49">
        <f t="shared" si="14"/>
        <v>0</v>
      </c>
      <c r="Q515" s="44"/>
      <c r="R515" s="41">
        <f>Dec!Q23</f>
        <v>0</v>
      </c>
      <c r="S515" s="50">
        <f t="shared" si="15"/>
        <v>0</v>
      </c>
      <c r="T515" s="46"/>
    </row>
    <row r="516" spans="2:20">
      <c r="B516" s="42">
        <f>Dec!B24</f>
        <v>0</v>
      </c>
      <c r="C516" s="42">
        <f>Dec!D24</f>
        <v>0</v>
      </c>
      <c r="D516" s="38">
        <f>Dec!T24</f>
        <v>0</v>
      </c>
      <c r="E516" s="39">
        <f>Dec!V24</f>
        <v>0</v>
      </c>
      <c r="F516" s="39">
        <f>Dec!X24</f>
        <v>0</v>
      </c>
      <c r="G516" s="39">
        <f>Dec!Z24</f>
        <v>0</v>
      </c>
      <c r="I516" s="58"/>
      <c r="J516" s="58"/>
      <c r="K516" s="56"/>
      <c r="L516" s="56"/>
      <c r="M516" s="56"/>
      <c r="N516" s="56"/>
      <c r="P516" s="49">
        <f t="shared" si="14"/>
        <v>0</v>
      </c>
      <c r="Q516" s="44"/>
      <c r="R516" s="41">
        <f>Dec!Q24</f>
        <v>0</v>
      </c>
      <c r="S516" s="50">
        <f t="shared" si="15"/>
        <v>0</v>
      </c>
      <c r="T516" s="46"/>
    </row>
    <row r="517" spans="2:20">
      <c r="B517" s="42">
        <f>Dec!B25</f>
        <v>0</v>
      </c>
      <c r="C517" s="42">
        <f>Dec!D25</f>
        <v>0</v>
      </c>
      <c r="D517" s="38">
        <f>Dec!T25</f>
        <v>0</v>
      </c>
      <c r="E517" s="39">
        <f>Dec!V25</f>
        <v>0</v>
      </c>
      <c r="F517" s="39">
        <f>Dec!X25</f>
        <v>0</v>
      </c>
      <c r="G517" s="39">
        <f>Dec!Z25</f>
        <v>0</v>
      </c>
      <c r="I517" s="58"/>
      <c r="J517" s="58"/>
      <c r="K517" s="56"/>
      <c r="L517" s="56"/>
      <c r="M517" s="56"/>
      <c r="N517" s="56"/>
      <c r="P517" s="49">
        <f t="shared" si="14"/>
        <v>0</v>
      </c>
      <c r="Q517" s="44"/>
      <c r="R517" s="41">
        <f>Dec!Q25</f>
        <v>0</v>
      </c>
      <c r="S517" s="50">
        <f t="shared" si="15"/>
        <v>0</v>
      </c>
      <c r="T517" s="46"/>
    </row>
    <row r="518" spans="2:20">
      <c r="B518" s="42">
        <f>Dec!B26</f>
        <v>0</v>
      </c>
      <c r="C518" s="42">
        <f>Dec!D26</f>
        <v>0</v>
      </c>
      <c r="D518" s="38">
        <f>Dec!T26</f>
        <v>0</v>
      </c>
      <c r="E518" s="39">
        <f>Dec!V26</f>
        <v>0</v>
      </c>
      <c r="F518" s="39">
        <f>Dec!X26</f>
        <v>0</v>
      </c>
      <c r="G518" s="39">
        <f>Dec!Z26</f>
        <v>0</v>
      </c>
      <c r="I518" s="58"/>
      <c r="J518" s="58"/>
      <c r="K518" s="56"/>
      <c r="L518" s="56"/>
      <c r="M518" s="56"/>
      <c r="N518" s="56"/>
      <c r="P518" s="49">
        <f t="shared" si="14"/>
        <v>0</v>
      </c>
      <c r="Q518" s="44"/>
      <c r="R518" s="41">
        <f>Dec!Q26</f>
        <v>0</v>
      </c>
      <c r="S518" s="50">
        <f t="shared" si="15"/>
        <v>0</v>
      </c>
      <c r="T518" s="46"/>
    </row>
    <row r="519" spans="2:20">
      <c r="B519" s="42">
        <f>Dec!B27</f>
        <v>0</v>
      </c>
      <c r="C519" s="42">
        <f>Dec!D27</f>
        <v>0</v>
      </c>
      <c r="D519" s="38">
        <f>Dec!T27</f>
        <v>0</v>
      </c>
      <c r="E519" s="39">
        <f>Dec!V27</f>
        <v>0</v>
      </c>
      <c r="F519" s="39">
        <f>Dec!X27</f>
        <v>0</v>
      </c>
      <c r="G519" s="39">
        <f>Dec!Z27</f>
        <v>0</v>
      </c>
      <c r="I519" s="58"/>
      <c r="J519" s="58"/>
      <c r="K519" s="56"/>
      <c r="L519" s="56"/>
      <c r="M519" s="56"/>
      <c r="N519" s="56"/>
      <c r="P519" s="49">
        <f t="shared" si="14"/>
        <v>0</v>
      </c>
      <c r="Q519" s="44"/>
      <c r="R519" s="41">
        <f>Dec!Q27</f>
        <v>0</v>
      </c>
      <c r="S519" s="50">
        <f t="shared" si="15"/>
        <v>0</v>
      </c>
      <c r="T519" s="46"/>
    </row>
    <row r="520" spans="2:20">
      <c r="B520" s="42">
        <f>Dec!B28</f>
        <v>0</v>
      </c>
      <c r="C520" s="42">
        <f>Dec!D28</f>
        <v>0</v>
      </c>
      <c r="D520" s="38">
        <f>Dec!T28</f>
        <v>0</v>
      </c>
      <c r="E520" s="39">
        <f>Dec!V28</f>
        <v>0</v>
      </c>
      <c r="F520" s="39">
        <f>Dec!X28</f>
        <v>0</v>
      </c>
      <c r="G520" s="39">
        <f>Dec!Z28</f>
        <v>0</v>
      </c>
      <c r="I520" s="58"/>
      <c r="J520" s="58"/>
      <c r="K520" s="56"/>
      <c r="L520" s="56"/>
      <c r="M520" s="56"/>
      <c r="N520" s="56"/>
      <c r="P520" s="49">
        <f t="shared" si="14"/>
        <v>0</v>
      </c>
      <c r="Q520" s="44"/>
      <c r="R520" s="41">
        <f>Dec!Q28</f>
        <v>0</v>
      </c>
      <c r="S520" s="50">
        <f t="shared" si="15"/>
        <v>0</v>
      </c>
      <c r="T520" s="46"/>
    </row>
    <row r="521" spans="2:20">
      <c r="B521" s="42">
        <f>Dec!B29</f>
        <v>0</v>
      </c>
      <c r="C521" s="42">
        <f>Dec!D29</f>
        <v>0</v>
      </c>
      <c r="D521" s="38">
        <f>Dec!T29</f>
        <v>0</v>
      </c>
      <c r="E521" s="39">
        <f>Dec!V29</f>
        <v>0</v>
      </c>
      <c r="F521" s="39">
        <f>Dec!X29</f>
        <v>0</v>
      </c>
      <c r="G521" s="39">
        <f>Dec!Z29</f>
        <v>0</v>
      </c>
      <c r="I521" s="58"/>
      <c r="J521" s="58"/>
      <c r="K521" s="56"/>
      <c r="L521" s="56"/>
      <c r="M521" s="56"/>
      <c r="N521" s="56"/>
      <c r="P521" s="49">
        <f t="shared" si="14"/>
        <v>0</v>
      </c>
      <c r="Q521" s="44"/>
      <c r="R521" s="41">
        <f>Dec!Q29</f>
        <v>0</v>
      </c>
      <c r="S521" s="50">
        <f t="shared" si="15"/>
        <v>0</v>
      </c>
      <c r="T521" s="46"/>
    </row>
    <row r="522" spans="2:20">
      <c r="B522" s="42">
        <f>Dec!B30</f>
        <v>0</v>
      </c>
      <c r="C522" s="42">
        <f>Dec!D30</f>
        <v>0</v>
      </c>
      <c r="D522" s="38">
        <f>Dec!T30</f>
        <v>0</v>
      </c>
      <c r="E522" s="39">
        <f>Dec!V30</f>
        <v>0</v>
      </c>
      <c r="F522" s="39">
        <f>Dec!X30</f>
        <v>0</v>
      </c>
      <c r="G522" s="39">
        <f>Dec!Z30</f>
        <v>0</v>
      </c>
      <c r="I522" s="58"/>
      <c r="J522" s="58"/>
      <c r="K522" s="56"/>
      <c r="L522" s="56"/>
      <c r="M522" s="56"/>
      <c r="N522" s="56"/>
      <c r="P522" s="49">
        <f t="shared" si="14"/>
        <v>0</v>
      </c>
      <c r="Q522" s="44"/>
      <c r="R522" s="41">
        <f>Dec!Q30</f>
        <v>0</v>
      </c>
      <c r="S522" s="50">
        <f t="shared" si="15"/>
        <v>0</v>
      </c>
      <c r="T522" s="46"/>
    </row>
    <row r="523" spans="2:20">
      <c r="B523" s="42">
        <f>Dec!B31</f>
        <v>0</v>
      </c>
      <c r="C523" s="42">
        <f>Dec!D31</f>
        <v>0</v>
      </c>
      <c r="D523" s="38">
        <f>Dec!T31</f>
        <v>0</v>
      </c>
      <c r="E523" s="39">
        <f>Dec!V31</f>
        <v>0</v>
      </c>
      <c r="F523" s="39">
        <f>Dec!X31</f>
        <v>0</v>
      </c>
      <c r="G523" s="39">
        <f>Dec!Z31</f>
        <v>0</v>
      </c>
      <c r="I523" s="58"/>
      <c r="J523" s="58"/>
      <c r="K523" s="56"/>
      <c r="L523" s="56"/>
      <c r="M523" s="56"/>
      <c r="N523" s="56"/>
      <c r="P523" s="49">
        <f t="shared" si="14"/>
        <v>0</v>
      </c>
      <c r="Q523" s="44"/>
      <c r="R523" s="41">
        <f>Dec!Q31</f>
        <v>0</v>
      </c>
      <c r="S523" s="50">
        <f t="shared" si="15"/>
        <v>0</v>
      </c>
      <c r="T523" s="46"/>
    </row>
    <row r="524" spans="2:20">
      <c r="B524" s="42">
        <f>Dec!B32</f>
        <v>0</v>
      </c>
      <c r="C524" s="42">
        <f>Dec!D32</f>
        <v>0</v>
      </c>
      <c r="D524" s="38">
        <f>Dec!T32</f>
        <v>0</v>
      </c>
      <c r="E524" s="39">
        <f>Dec!V32</f>
        <v>0</v>
      </c>
      <c r="F524" s="39">
        <f>Dec!X32</f>
        <v>0</v>
      </c>
      <c r="G524" s="39">
        <f>Dec!Z32</f>
        <v>0</v>
      </c>
      <c r="I524" s="58"/>
      <c r="J524" s="58"/>
      <c r="K524" s="56"/>
      <c r="L524" s="56"/>
      <c r="M524" s="56"/>
      <c r="N524" s="56"/>
      <c r="P524" s="49">
        <f t="shared" si="14"/>
        <v>0</v>
      </c>
      <c r="Q524" s="44"/>
      <c r="R524" s="41">
        <f>Dec!Q32</f>
        <v>0</v>
      </c>
      <c r="S524" s="50">
        <f t="shared" si="15"/>
        <v>0</v>
      </c>
      <c r="T524" s="46"/>
    </row>
    <row r="525" spans="2:20">
      <c r="B525" s="42">
        <f>Dec!B33</f>
        <v>0</v>
      </c>
      <c r="C525" s="42">
        <f>Dec!D33</f>
        <v>0</v>
      </c>
      <c r="D525" s="38">
        <f>Dec!T33</f>
        <v>0</v>
      </c>
      <c r="E525" s="39">
        <f>Dec!V33</f>
        <v>0</v>
      </c>
      <c r="F525" s="39">
        <f>Dec!X33</f>
        <v>0</v>
      </c>
      <c r="G525" s="39">
        <f>Dec!Z33</f>
        <v>0</v>
      </c>
      <c r="I525" s="58"/>
      <c r="J525" s="58"/>
      <c r="K525" s="56"/>
      <c r="L525" s="56"/>
      <c r="M525" s="56"/>
      <c r="N525" s="56"/>
      <c r="P525" s="49">
        <f t="shared" si="14"/>
        <v>0</v>
      </c>
      <c r="Q525" s="44"/>
      <c r="R525" s="41">
        <f>Dec!Q33</f>
        <v>0</v>
      </c>
      <c r="S525" s="50">
        <f t="shared" si="15"/>
        <v>0</v>
      </c>
      <c r="T525" s="46"/>
    </row>
    <row r="526" spans="2:20">
      <c r="B526" s="42">
        <f>Dec!B34</f>
        <v>0</v>
      </c>
      <c r="C526" s="42">
        <f>Dec!D34</f>
        <v>0</v>
      </c>
      <c r="D526" s="38">
        <f>Dec!T34</f>
        <v>0</v>
      </c>
      <c r="E526" s="39">
        <f>Dec!V34</f>
        <v>0</v>
      </c>
      <c r="F526" s="39">
        <f>Dec!X34</f>
        <v>0</v>
      </c>
      <c r="G526" s="39">
        <f>Dec!Z34</f>
        <v>0</v>
      </c>
      <c r="I526" s="58"/>
      <c r="J526" s="58"/>
      <c r="K526" s="56"/>
      <c r="L526" s="56"/>
      <c r="M526" s="56"/>
      <c r="N526" s="56"/>
      <c r="P526" s="49">
        <f t="shared" si="14"/>
        <v>0</v>
      </c>
      <c r="Q526" s="44"/>
      <c r="R526" s="41">
        <f>Dec!Q34</f>
        <v>0</v>
      </c>
      <c r="S526" s="50">
        <f t="shared" si="15"/>
        <v>0</v>
      </c>
      <c r="T526" s="46"/>
    </row>
    <row r="527" spans="2:20">
      <c r="B527" s="42">
        <f>Dec!B35</f>
        <v>0</v>
      </c>
      <c r="C527" s="42">
        <f>Dec!D35</f>
        <v>0</v>
      </c>
      <c r="D527" s="38">
        <f>Dec!T35</f>
        <v>0</v>
      </c>
      <c r="E527" s="39">
        <f>Dec!V35</f>
        <v>0</v>
      </c>
      <c r="F527" s="39">
        <f>Dec!X35</f>
        <v>0</v>
      </c>
      <c r="G527" s="39">
        <f>Dec!Z35</f>
        <v>0</v>
      </c>
      <c r="I527" s="58"/>
      <c r="J527" s="58"/>
      <c r="K527" s="56"/>
      <c r="L527" s="56"/>
      <c r="M527" s="56"/>
      <c r="N527" s="56"/>
      <c r="P527" s="49">
        <f t="shared" si="14"/>
        <v>0</v>
      </c>
      <c r="Q527" s="44"/>
      <c r="R527" s="41">
        <f>Dec!Q35</f>
        <v>0</v>
      </c>
      <c r="S527" s="50">
        <f t="shared" si="15"/>
        <v>0</v>
      </c>
      <c r="T527" s="46"/>
    </row>
    <row r="528" spans="2:20">
      <c r="B528" s="42">
        <f>Dec!B36</f>
        <v>0</v>
      </c>
      <c r="C528" s="42">
        <f>Dec!D36</f>
        <v>0</v>
      </c>
      <c r="D528" s="38">
        <f>Dec!T36</f>
        <v>0</v>
      </c>
      <c r="E528" s="39">
        <f>Dec!V36</f>
        <v>0</v>
      </c>
      <c r="F528" s="39">
        <f>Dec!X36</f>
        <v>0</v>
      </c>
      <c r="G528" s="39">
        <f>Dec!Z36</f>
        <v>0</v>
      </c>
      <c r="I528" s="58"/>
      <c r="J528" s="58"/>
      <c r="K528" s="56"/>
      <c r="L528" s="56"/>
      <c r="M528" s="56"/>
      <c r="N528" s="56"/>
      <c r="P528" s="49">
        <f t="shared" si="14"/>
        <v>0</v>
      </c>
      <c r="Q528" s="44"/>
      <c r="R528" s="41">
        <f>Dec!Q36</f>
        <v>0</v>
      </c>
      <c r="S528" s="50">
        <f t="shared" si="15"/>
        <v>0</v>
      </c>
      <c r="T528" s="46"/>
    </row>
    <row r="529" spans="2:20">
      <c r="B529" s="42">
        <f>Dec!B37</f>
        <v>0</v>
      </c>
      <c r="C529" s="42">
        <f>Dec!D37</f>
        <v>0</v>
      </c>
      <c r="D529" s="38">
        <f>Dec!T37</f>
        <v>0</v>
      </c>
      <c r="E529" s="39">
        <f>Dec!V37</f>
        <v>0</v>
      </c>
      <c r="F529" s="39">
        <f>Dec!X37</f>
        <v>0</v>
      </c>
      <c r="G529" s="39">
        <f>Dec!Z37</f>
        <v>0</v>
      </c>
      <c r="I529" s="58"/>
      <c r="J529" s="58"/>
      <c r="K529" s="56"/>
      <c r="L529" s="56"/>
      <c r="M529" s="56"/>
      <c r="N529" s="56"/>
      <c r="P529" s="49">
        <f t="shared" si="14"/>
        <v>0</v>
      </c>
      <c r="Q529" s="44"/>
      <c r="R529" s="41">
        <f>Dec!Q37</f>
        <v>0</v>
      </c>
      <c r="S529" s="50">
        <f t="shared" si="15"/>
        <v>0</v>
      </c>
      <c r="T529" s="46"/>
    </row>
    <row r="530" spans="2:20">
      <c r="B530" s="42">
        <f>Dec!B38</f>
        <v>0</v>
      </c>
      <c r="C530" s="42">
        <f>Dec!D38</f>
        <v>0</v>
      </c>
      <c r="D530" s="38">
        <f>Dec!T38</f>
        <v>0</v>
      </c>
      <c r="E530" s="39">
        <f>Dec!V38</f>
        <v>0</v>
      </c>
      <c r="F530" s="39">
        <f>Dec!X38</f>
        <v>0</v>
      </c>
      <c r="G530" s="39">
        <f>Dec!Z38</f>
        <v>0</v>
      </c>
      <c r="I530" s="58"/>
      <c r="J530" s="58"/>
      <c r="K530" s="56"/>
      <c r="L530" s="56"/>
      <c r="M530" s="56"/>
      <c r="N530" s="56"/>
      <c r="P530" s="49">
        <f t="shared" si="14"/>
        <v>0</v>
      </c>
      <c r="Q530" s="44"/>
      <c r="R530" s="41">
        <f>Dec!Q38</f>
        <v>0</v>
      </c>
      <c r="S530" s="50">
        <f t="shared" si="15"/>
        <v>0</v>
      </c>
      <c r="T530" s="46"/>
    </row>
    <row r="531" spans="2:20">
      <c r="B531" s="42">
        <f>Dec!B39</f>
        <v>0</v>
      </c>
      <c r="C531" s="42">
        <f>Dec!D39</f>
        <v>0</v>
      </c>
      <c r="D531" s="38">
        <f>Dec!T39</f>
        <v>0</v>
      </c>
      <c r="E531" s="39">
        <f>Dec!V39</f>
        <v>0</v>
      </c>
      <c r="F531" s="39">
        <f>Dec!X39</f>
        <v>0</v>
      </c>
      <c r="G531" s="39">
        <f>Dec!Z39</f>
        <v>0</v>
      </c>
      <c r="I531" s="58"/>
      <c r="J531" s="58"/>
      <c r="K531" s="56"/>
      <c r="L531" s="56"/>
      <c r="M531" s="56"/>
      <c r="N531" s="56"/>
      <c r="P531" s="49">
        <f t="shared" si="14"/>
        <v>0</v>
      </c>
      <c r="Q531" s="44"/>
      <c r="R531" s="41">
        <f>Dec!Q39</f>
        <v>0</v>
      </c>
      <c r="S531" s="50">
        <f t="shared" si="15"/>
        <v>0</v>
      </c>
      <c r="T531" s="46"/>
    </row>
    <row r="532" spans="2:20">
      <c r="B532" s="42">
        <f>Dec!B40</f>
        <v>0</v>
      </c>
      <c r="C532" s="42">
        <f>Dec!D40</f>
        <v>0</v>
      </c>
      <c r="D532" s="38">
        <f>Dec!T40</f>
        <v>0</v>
      </c>
      <c r="E532" s="39">
        <f>Dec!V40</f>
        <v>0</v>
      </c>
      <c r="F532" s="39">
        <f>Dec!X40</f>
        <v>0</v>
      </c>
      <c r="G532" s="39">
        <f>Dec!Z40</f>
        <v>0</v>
      </c>
      <c r="I532" s="58"/>
      <c r="J532" s="58"/>
      <c r="K532" s="56"/>
      <c r="L532" s="56"/>
      <c r="M532" s="56"/>
      <c r="N532" s="56"/>
      <c r="P532" s="49">
        <f t="shared" si="14"/>
        <v>0</v>
      </c>
      <c r="Q532" s="44"/>
      <c r="R532" s="41">
        <f>Dec!Q40</f>
        <v>0</v>
      </c>
      <c r="S532" s="50">
        <f t="shared" si="15"/>
        <v>0</v>
      </c>
      <c r="T532" s="46"/>
    </row>
    <row r="533" spans="2:20">
      <c r="B533" s="42">
        <f>Dec!B41</f>
        <v>0</v>
      </c>
      <c r="C533" s="42">
        <f>Dec!D41</f>
        <v>0</v>
      </c>
      <c r="D533" s="38">
        <f>Dec!T41</f>
        <v>0</v>
      </c>
      <c r="E533" s="39">
        <f>Dec!V41</f>
        <v>0</v>
      </c>
      <c r="F533" s="39">
        <f>Dec!X41</f>
        <v>0</v>
      </c>
      <c r="G533" s="39">
        <f>Dec!Z41</f>
        <v>0</v>
      </c>
      <c r="I533" s="58"/>
      <c r="J533" s="58"/>
      <c r="K533" s="56"/>
      <c r="L533" s="56"/>
      <c r="M533" s="56"/>
      <c r="N533" s="56"/>
      <c r="P533" s="49">
        <f t="shared" si="14"/>
        <v>0</v>
      </c>
      <c r="Q533" s="44"/>
      <c r="R533" s="41">
        <f>Dec!Q41</f>
        <v>0</v>
      </c>
      <c r="S533" s="50">
        <f t="shared" si="15"/>
        <v>0</v>
      </c>
      <c r="T533" s="46"/>
    </row>
    <row r="534" spans="2:20">
      <c r="B534" s="42">
        <f>Dec!B42</f>
        <v>0</v>
      </c>
      <c r="C534" s="42">
        <f>Dec!D42</f>
        <v>0</v>
      </c>
      <c r="D534" s="38">
        <f>Dec!T42</f>
        <v>0</v>
      </c>
      <c r="E534" s="39">
        <f>Dec!V42</f>
        <v>0</v>
      </c>
      <c r="F534" s="39">
        <f>Dec!X42</f>
        <v>0</v>
      </c>
      <c r="G534" s="39">
        <f>Dec!Z42</f>
        <v>0</v>
      </c>
      <c r="I534" s="58"/>
      <c r="J534" s="58"/>
      <c r="K534" s="56"/>
      <c r="L534" s="56"/>
      <c r="M534" s="56"/>
      <c r="N534" s="56"/>
      <c r="P534" s="49">
        <f t="shared" si="14"/>
        <v>0</v>
      </c>
      <c r="Q534" s="44"/>
      <c r="R534" s="41">
        <f>Dec!Q42</f>
        <v>0</v>
      </c>
      <c r="S534" s="50">
        <f t="shared" si="15"/>
        <v>0</v>
      </c>
      <c r="T534" s="46"/>
    </row>
    <row r="535" spans="2:20">
      <c r="B535" s="42">
        <f>Dec!B43</f>
        <v>0</v>
      </c>
      <c r="C535" s="42">
        <f>Dec!D43</f>
        <v>0</v>
      </c>
      <c r="D535" s="38">
        <f>Dec!T43</f>
        <v>0</v>
      </c>
      <c r="E535" s="39">
        <f>Dec!V43</f>
        <v>0</v>
      </c>
      <c r="F535" s="39">
        <f>Dec!X43</f>
        <v>0</v>
      </c>
      <c r="G535" s="39">
        <f>Dec!Z43</f>
        <v>0</v>
      </c>
      <c r="I535" s="58"/>
      <c r="J535" s="58"/>
      <c r="K535" s="56"/>
      <c r="L535" s="56"/>
      <c r="M535" s="56"/>
      <c r="N535" s="56"/>
      <c r="P535" s="49">
        <f t="shared" si="14"/>
        <v>0</v>
      </c>
      <c r="Q535" s="44"/>
      <c r="R535" s="41">
        <f>Dec!Q43</f>
        <v>0</v>
      </c>
      <c r="S535" s="50">
        <f t="shared" si="15"/>
        <v>0</v>
      </c>
      <c r="T535" s="46"/>
    </row>
    <row r="536" spans="2:20">
      <c r="B536" s="42">
        <f>Dec!B44</f>
        <v>0</v>
      </c>
      <c r="C536" s="42">
        <f>Dec!D44</f>
        <v>0</v>
      </c>
      <c r="D536" s="38">
        <f>Dec!T44</f>
        <v>0</v>
      </c>
      <c r="E536" s="39">
        <f>Dec!V44</f>
        <v>0</v>
      </c>
      <c r="F536" s="39">
        <f>Dec!X44</f>
        <v>0</v>
      </c>
      <c r="G536" s="39">
        <f>Dec!Z44</f>
        <v>0</v>
      </c>
      <c r="I536" s="58"/>
      <c r="J536" s="58"/>
      <c r="K536" s="56"/>
      <c r="L536" s="56"/>
      <c r="M536" s="56"/>
      <c r="N536" s="56"/>
      <c r="P536" s="49">
        <f t="shared" si="14"/>
        <v>0</v>
      </c>
      <c r="Q536" s="44"/>
      <c r="R536" s="41">
        <f>Dec!Q44</f>
        <v>0</v>
      </c>
      <c r="S536" s="50">
        <f t="shared" si="15"/>
        <v>0</v>
      </c>
      <c r="T536" s="46"/>
    </row>
    <row r="537" spans="2:20">
      <c r="B537" s="42">
        <f>Dec!B45</f>
        <v>0</v>
      </c>
      <c r="C537" s="42">
        <f>Dec!D45</f>
        <v>0</v>
      </c>
      <c r="D537" s="38">
        <f>Dec!T45</f>
        <v>0</v>
      </c>
      <c r="E537" s="39">
        <f>Dec!V45</f>
        <v>0</v>
      </c>
      <c r="F537" s="39">
        <f>Dec!X45</f>
        <v>0</v>
      </c>
      <c r="G537" s="39">
        <f>Dec!Z45</f>
        <v>0</v>
      </c>
      <c r="I537" s="58"/>
      <c r="J537" s="58"/>
      <c r="K537" s="56"/>
      <c r="L537" s="56"/>
      <c r="M537" s="56"/>
      <c r="N537" s="56"/>
      <c r="P537" s="49">
        <f t="shared" si="14"/>
        <v>0</v>
      </c>
      <c r="Q537" s="44"/>
      <c r="R537" s="41">
        <f>Dec!Q45</f>
        <v>0</v>
      </c>
      <c r="S537" s="50">
        <f t="shared" si="15"/>
        <v>0</v>
      </c>
      <c r="T537" s="46"/>
    </row>
    <row r="538" spans="2:20">
      <c r="B538" s="42">
        <f>Dec!B46</f>
        <v>0</v>
      </c>
      <c r="C538" s="42">
        <f>Dec!D46</f>
        <v>0</v>
      </c>
      <c r="D538" s="38">
        <f>Dec!T46</f>
        <v>0</v>
      </c>
      <c r="E538" s="39">
        <f>Dec!V46</f>
        <v>0</v>
      </c>
      <c r="F538" s="39">
        <f>Dec!X46</f>
        <v>0</v>
      </c>
      <c r="G538" s="39">
        <f>Dec!Z46</f>
        <v>0</v>
      </c>
      <c r="I538" s="58"/>
      <c r="J538" s="58"/>
      <c r="K538" s="56"/>
      <c r="L538" s="56"/>
      <c r="M538" s="56"/>
      <c r="N538" s="56"/>
      <c r="P538" s="49">
        <f t="shared" si="14"/>
        <v>0</v>
      </c>
      <c r="Q538" s="44"/>
      <c r="R538" s="41">
        <f>Dec!Q46</f>
        <v>0</v>
      </c>
      <c r="S538" s="50">
        <f t="shared" si="15"/>
        <v>0</v>
      </c>
      <c r="T538" s="46"/>
    </row>
    <row r="539" spans="2:20">
      <c r="B539" s="42">
        <f>Dec!B47</f>
        <v>0</v>
      </c>
      <c r="C539" s="42">
        <f>Dec!D47</f>
        <v>0</v>
      </c>
      <c r="D539" s="38">
        <f>Dec!T47</f>
        <v>0</v>
      </c>
      <c r="E539" s="39">
        <f>Dec!V47</f>
        <v>0</v>
      </c>
      <c r="F539" s="39">
        <f>Dec!X47</f>
        <v>0</v>
      </c>
      <c r="G539" s="39">
        <f>Dec!Z47</f>
        <v>0</v>
      </c>
      <c r="I539" s="58"/>
      <c r="J539" s="58"/>
      <c r="K539" s="56"/>
      <c r="L539" s="56"/>
      <c r="M539" s="56"/>
      <c r="N539" s="56"/>
      <c r="P539" s="49">
        <f t="shared" si="14"/>
        <v>0</v>
      </c>
      <c r="Q539" s="44"/>
      <c r="R539" s="41">
        <f>Dec!Q47</f>
        <v>0</v>
      </c>
      <c r="S539" s="50">
        <f t="shared" si="15"/>
        <v>0</v>
      </c>
      <c r="T539" s="46"/>
    </row>
    <row r="540" spans="2:20">
      <c r="B540" s="42">
        <f>Dec!B48</f>
        <v>0</v>
      </c>
      <c r="C540" s="42">
        <f>Dec!D48</f>
        <v>0</v>
      </c>
      <c r="D540" s="38">
        <f>Dec!T48</f>
        <v>0</v>
      </c>
      <c r="E540" s="39">
        <f>Dec!V48</f>
        <v>0</v>
      </c>
      <c r="F540" s="39">
        <f>Dec!X48</f>
        <v>0</v>
      </c>
      <c r="G540" s="39">
        <f>Dec!Z48</f>
        <v>0</v>
      </c>
      <c r="I540" s="58"/>
      <c r="J540" s="58"/>
      <c r="K540" s="56"/>
      <c r="L540" s="56"/>
      <c r="M540" s="56"/>
      <c r="N540" s="56"/>
      <c r="P540" s="49">
        <f t="shared" ref="P540:P542" si="16">J540-I540</f>
        <v>0</v>
      </c>
      <c r="Q540" s="44"/>
      <c r="R540" s="41">
        <f>Dec!Q48</f>
        <v>0</v>
      </c>
      <c r="S540" s="50">
        <f t="shared" ref="S540:S542" si="17">C540-B540</f>
        <v>0</v>
      </c>
      <c r="T540" s="46"/>
    </row>
    <row r="541" spans="2:20">
      <c r="B541" s="42">
        <f>Dec!B49</f>
        <v>0</v>
      </c>
      <c r="C541" s="42">
        <f>Dec!D49</f>
        <v>0</v>
      </c>
      <c r="D541" s="38">
        <f>Dec!T49</f>
        <v>0</v>
      </c>
      <c r="E541" s="39">
        <f>Dec!V49</f>
        <v>0</v>
      </c>
      <c r="F541" s="39">
        <f>Dec!X49</f>
        <v>0</v>
      </c>
      <c r="G541" s="39">
        <f>Dec!Z49</f>
        <v>0</v>
      </c>
      <c r="I541" s="58"/>
      <c r="J541" s="58"/>
      <c r="K541" s="56"/>
      <c r="L541" s="56"/>
      <c r="M541" s="56"/>
      <c r="N541" s="56"/>
      <c r="P541" s="49">
        <f t="shared" si="16"/>
        <v>0</v>
      </c>
      <c r="Q541" s="44"/>
      <c r="R541" s="41">
        <f>Dec!Q49</f>
        <v>0</v>
      </c>
      <c r="S541" s="50">
        <f t="shared" si="17"/>
        <v>0</v>
      </c>
      <c r="T541" s="46"/>
    </row>
    <row r="542" spans="2:20">
      <c r="B542" s="42">
        <f>Dec!B50</f>
        <v>0</v>
      </c>
      <c r="C542" s="42">
        <f>Dec!D50</f>
        <v>0</v>
      </c>
      <c r="D542" s="38">
        <f>Dec!T50</f>
        <v>0</v>
      </c>
      <c r="E542" s="39">
        <f>Dec!V50</f>
        <v>0</v>
      </c>
      <c r="F542" s="39">
        <f>Dec!X50</f>
        <v>0</v>
      </c>
      <c r="G542" s="39">
        <f>Dec!Z50</f>
        <v>0</v>
      </c>
      <c r="I542" s="58"/>
      <c r="J542" s="58"/>
      <c r="K542" s="56"/>
      <c r="L542" s="56"/>
      <c r="M542" s="56"/>
      <c r="N542" s="56"/>
      <c r="P542" s="49">
        <f t="shared" si="16"/>
        <v>0</v>
      </c>
      <c r="Q542" s="44"/>
      <c r="R542" s="41">
        <f>Dec!Q50</f>
        <v>0</v>
      </c>
      <c r="S542" s="50">
        <f t="shared" si="17"/>
        <v>0</v>
      </c>
      <c r="T542" s="46"/>
    </row>
    <row r="543" spans="2:20">
      <c r="E543" s="36"/>
      <c r="F543" s="36"/>
      <c r="G543" s="36"/>
    </row>
  </sheetData>
  <sheetProtection algorithmName="SHA-512" hashValue="9KwGiStYPPiK5XDKI4DDmNoMh5kZXQcyi43CzCSNZwxxA7t4crc72U9MENx/HLOzgbrF/5yaNm/EbnU88LuHWQ==" saltValue="tltprHfgTEHKbvG2JUgJDg==" spinCount="100000" sheet="1" objects="1" scenarios="1"/>
  <mergeCells count="4">
    <mergeCell ref="B20:N22"/>
    <mergeCell ref="M2:N2"/>
    <mergeCell ref="B5:N9"/>
    <mergeCell ref="D1:L4"/>
  </mergeCells>
  <phoneticPr fontId="4" type="noConversion"/>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showRowColHeaders="0" workbookViewId="0">
      <selection activeCell="A31" sqref="A31"/>
    </sheetView>
  </sheetViews>
  <sheetFormatPr baseColWidth="10" defaultColWidth="0" defaultRowHeight="13" zeroHeight="1"/>
  <cols>
    <col min="1" max="7" width="10.6640625" customWidth="1"/>
    <col min="8" max="8" width="0" hidden="1" customWidth="1"/>
    <col min="9" max="16384" width="10.6640625" hidden="1"/>
  </cols>
  <sheetData>
    <row r="1" spans="1:7" ht="16">
      <c r="A1" s="101"/>
      <c r="B1" s="101"/>
      <c r="C1" s="101"/>
      <c r="D1" s="101"/>
      <c r="E1" s="101"/>
      <c r="F1" s="101"/>
      <c r="G1" s="101"/>
    </row>
    <row r="2" spans="1:7" ht="16">
      <c r="A2" s="101"/>
      <c r="B2" s="101"/>
      <c r="C2" s="107" t="s">
        <v>152</v>
      </c>
      <c r="D2" s="107"/>
      <c r="E2" s="107"/>
      <c r="F2" s="107"/>
      <c r="G2" s="107"/>
    </row>
    <row r="3" spans="1:7" ht="16">
      <c r="A3" s="101"/>
      <c r="B3" s="101"/>
      <c r="C3" s="101"/>
      <c r="D3" s="101"/>
      <c r="E3" s="101"/>
      <c r="F3" s="101"/>
      <c r="G3" s="101"/>
    </row>
    <row r="4" spans="1:7" ht="16">
      <c r="A4" s="101"/>
      <c r="B4" s="101"/>
      <c r="C4" s="101"/>
      <c r="D4" s="101"/>
      <c r="E4" s="101"/>
      <c r="F4" s="101"/>
      <c r="G4" s="101"/>
    </row>
    <row r="5" spans="1:7" ht="16">
      <c r="A5" s="101" t="s">
        <v>167</v>
      </c>
      <c r="B5" s="101"/>
      <c r="C5" s="101"/>
      <c r="D5" s="101"/>
      <c r="E5" s="101"/>
      <c r="F5" s="101"/>
      <c r="G5" s="101"/>
    </row>
    <row r="6" spans="1:7" ht="16">
      <c r="A6" s="101" t="s">
        <v>153</v>
      </c>
      <c r="B6" s="101"/>
      <c r="C6" s="101"/>
      <c r="D6" s="101"/>
      <c r="E6" s="101"/>
      <c r="F6" s="101"/>
      <c r="G6" s="101"/>
    </row>
    <row r="7" spans="1:7" ht="16">
      <c r="A7" s="101" t="s">
        <v>154</v>
      </c>
      <c r="B7" s="101"/>
      <c r="C7" s="101"/>
      <c r="D7" s="101"/>
      <c r="E7" s="101"/>
      <c r="F7" s="101"/>
      <c r="G7" s="101"/>
    </row>
    <row r="8" spans="1:7" ht="16">
      <c r="A8" s="101" t="s">
        <v>168</v>
      </c>
      <c r="B8" s="101"/>
      <c r="C8" s="101"/>
      <c r="D8" s="101"/>
      <c r="E8" s="101"/>
      <c r="F8" s="101"/>
      <c r="G8" s="101"/>
    </row>
    <row r="9" spans="1:7" ht="16">
      <c r="A9" s="101"/>
      <c r="B9" s="101"/>
      <c r="C9" s="101"/>
      <c r="D9" s="101"/>
      <c r="E9" s="101"/>
      <c r="F9" s="101"/>
      <c r="G9" s="101"/>
    </row>
    <row r="10" spans="1:7" ht="16">
      <c r="A10" s="102" t="s">
        <v>155</v>
      </c>
      <c r="B10" s="101"/>
      <c r="C10" s="101"/>
      <c r="D10" s="101"/>
      <c r="E10" s="101"/>
      <c r="F10" s="101"/>
      <c r="G10" s="101"/>
    </row>
    <row r="11" spans="1:7" ht="16">
      <c r="A11" s="102" t="s">
        <v>156</v>
      </c>
      <c r="B11" s="101"/>
      <c r="C11" s="101"/>
      <c r="D11" s="101"/>
      <c r="E11" s="101"/>
      <c r="F11" s="101"/>
      <c r="G11" s="101"/>
    </row>
    <row r="12" spans="1:7" ht="16">
      <c r="A12" s="102" t="s">
        <v>157</v>
      </c>
      <c r="B12" s="101"/>
      <c r="C12" s="101"/>
      <c r="D12" s="101"/>
      <c r="E12" s="101"/>
      <c r="F12" s="101"/>
      <c r="G12" s="101"/>
    </row>
    <row r="13" spans="1:7" ht="16">
      <c r="A13" s="102" t="s">
        <v>158</v>
      </c>
      <c r="B13" s="101"/>
      <c r="C13" s="101"/>
      <c r="D13" s="101"/>
      <c r="E13" s="101"/>
      <c r="F13" s="101"/>
      <c r="G13" s="101"/>
    </row>
    <row r="14" spans="1:7" ht="16">
      <c r="A14" s="102" t="s">
        <v>169</v>
      </c>
      <c r="B14" s="101"/>
      <c r="C14" s="101"/>
      <c r="D14" s="101"/>
      <c r="E14" s="101"/>
      <c r="F14" s="101"/>
      <c r="G14" s="101"/>
    </row>
    <row r="15" spans="1:7" ht="16">
      <c r="A15" s="101"/>
      <c r="B15" s="101"/>
      <c r="C15" s="101"/>
      <c r="D15" s="101"/>
      <c r="E15" s="101"/>
      <c r="F15" s="101"/>
      <c r="G15" s="101"/>
    </row>
    <row r="16" spans="1:7" ht="16">
      <c r="A16" s="101" t="s">
        <v>170</v>
      </c>
      <c r="B16" s="101"/>
      <c r="C16" s="101"/>
      <c r="D16" s="101"/>
      <c r="E16" s="101"/>
      <c r="F16" s="101"/>
      <c r="G16" s="101"/>
    </row>
    <row r="17" spans="1:7" ht="16">
      <c r="A17" s="101"/>
      <c r="B17" s="101"/>
      <c r="C17" s="101"/>
      <c r="D17" s="101"/>
      <c r="E17" s="101"/>
      <c r="F17" s="101"/>
      <c r="G17" s="101"/>
    </row>
    <row r="18" spans="1:7" ht="16">
      <c r="A18" s="102" t="s">
        <v>171</v>
      </c>
      <c r="B18" s="101"/>
      <c r="C18" s="101"/>
      <c r="D18" s="101"/>
      <c r="E18" s="101"/>
      <c r="F18" s="101"/>
      <c r="G18" s="101"/>
    </row>
    <row r="19" spans="1:7" ht="16">
      <c r="A19" s="102" t="s">
        <v>172</v>
      </c>
      <c r="B19" s="101"/>
      <c r="C19" s="101"/>
      <c r="D19" s="101"/>
      <c r="E19" s="101"/>
      <c r="F19" s="101"/>
      <c r="G19" s="101"/>
    </row>
    <row r="20" spans="1:7" ht="16">
      <c r="A20" s="102" t="s">
        <v>173</v>
      </c>
      <c r="B20" s="101"/>
      <c r="C20" s="101"/>
      <c r="D20" s="101"/>
      <c r="E20" s="101"/>
      <c r="F20" s="101"/>
      <c r="G20" s="101"/>
    </row>
    <row r="21" spans="1:7" ht="16">
      <c r="A21" s="101"/>
      <c r="B21" s="101"/>
      <c r="C21" s="101"/>
      <c r="D21" s="101"/>
      <c r="E21" s="101"/>
      <c r="F21" s="101"/>
      <c r="G21" s="101"/>
    </row>
    <row r="22" spans="1:7" ht="16">
      <c r="A22" s="101" t="s">
        <v>174</v>
      </c>
      <c r="B22" s="101"/>
      <c r="C22" s="101"/>
      <c r="D22" s="101"/>
      <c r="E22" s="101"/>
      <c r="F22" s="101"/>
      <c r="G22" s="101"/>
    </row>
    <row r="23" spans="1:7" ht="16">
      <c r="A23" s="101" t="s">
        <v>159</v>
      </c>
      <c r="B23" s="101"/>
      <c r="C23" s="101"/>
      <c r="D23" s="101"/>
      <c r="E23" s="101"/>
      <c r="F23" s="101"/>
      <c r="G23" s="101"/>
    </row>
    <row r="24" spans="1:7" ht="16">
      <c r="A24" s="101" t="s">
        <v>160</v>
      </c>
      <c r="B24" s="101"/>
      <c r="C24" s="101"/>
      <c r="D24" s="101"/>
      <c r="E24" s="101"/>
      <c r="F24" s="101"/>
      <c r="G24" s="101"/>
    </row>
    <row r="25" spans="1:7" ht="16">
      <c r="A25" s="101" t="s">
        <v>161</v>
      </c>
      <c r="B25" s="101"/>
      <c r="C25" s="101"/>
      <c r="D25" s="101"/>
      <c r="E25" s="101"/>
      <c r="F25" s="101"/>
      <c r="G25" s="101"/>
    </row>
    <row r="26" spans="1:7" ht="16">
      <c r="A26" s="101" t="s">
        <v>175</v>
      </c>
      <c r="B26" s="101"/>
      <c r="C26" s="101"/>
      <c r="D26" s="101"/>
      <c r="E26" s="101"/>
      <c r="F26" s="101"/>
      <c r="G26" s="101"/>
    </row>
    <row r="27" spans="1:7" ht="16">
      <c r="A27" s="101" t="s">
        <v>162</v>
      </c>
      <c r="B27" s="101"/>
      <c r="C27" s="101"/>
      <c r="D27" s="101"/>
      <c r="E27" s="101"/>
      <c r="F27" s="101"/>
      <c r="G27" s="101"/>
    </row>
    <row r="28" spans="1:7" ht="16">
      <c r="A28" s="101" t="s">
        <v>176</v>
      </c>
      <c r="B28" s="101"/>
      <c r="C28" s="101"/>
      <c r="D28" s="101"/>
      <c r="E28" s="101"/>
      <c r="F28" s="101"/>
      <c r="G28" s="101"/>
    </row>
    <row r="29" spans="1:7" ht="16">
      <c r="A29" s="101" t="s">
        <v>163</v>
      </c>
      <c r="B29" s="101"/>
      <c r="C29" s="101"/>
      <c r="D29" s="101"/>
      <c r="E29" s="101"/>
      <c r="F29" s="101"/>
      <c r="G29" s="101"/>
    </row>
    <row r="30" spans="1:7" ht="16">
      <c r="A30" s="101" t="s">
        <v>164</v>
      </c>
      <c r="B30" s="101"/>
      <c r="C30" s="101"/>
      <c r="D30" s="101"/>
      <c r="E30" s="101"/>
      <c r="F30" s="101"/>
      <c r="G30" s="101"/>
    </row>
    <row r="31" spans="1:7" ht="16">
      <c r="A31" s="101" t="s">
        <v>177</v>
      </c>
      <c r="B31" s="101"/>
      <c r="C31" s="101"/>
      <c r="D31" s="101"/>
      <c r="E31" s="101"/>
      <c r="F31" s="101"/>
      <c r="G31" s="101"/>
    </row>
    <row r="32" spans="1:7" ht="16">
      <c r="A32" s="101"/>
      <c r="B32" s="101"/>
      <c r="C32" s="101"/>
      <c r="D32" s="101"/>
      <c r="E32" s="101"/>
      <c r="F32" s="101"/>
      <c r="G32" s="101"/>
    </row>
  </sheetData>
  <sheetProtection algorithmName="SHA-512" hashValue="SttaVJAWpGmCSRBg/jM8hz+rTAUyZeslVbQ4luy6xAhKGJdT7yCfPSrteR06P8vTXuODbYjJMLoZM3bL1Ug6Kw==" saltValue="KtnCVQQQK4+En6KwFtYcgg==" spinCount="100000" sheet="1" objects="1" scenarios="1"/>
  <mergeCells count="1">
    <mergeCell ref="C2:G2"/>
  </mergeCells>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9"/>
  <sheetViews>
    <sheetView showRowColHeaders="0" zoomScale="125" workbookViewId="0">
      <selection activeCell="B11" sqref="B11:D11"/>
    </sheetView>
  </sheetViews>
  <sheetFormatPr baseColWidth="10" defaultColWidth="0" defaultRowHeight="13" zeroHeight="1"/>
  <cols>
    <col min="1" max="1" width="4" style="2" customWidth="1"/>
    <col min="2" max="21" width="4" style="1" customWidth="1"/>
    <col min="22" max="24" width="10.6640625" style="1" hidden="1" customWidth="1"/>
    <col min="25" max="26" width="10.6640625" style="2" hidden="1" customWidth="1"/>
    <col min="27" max="27" width="10.6640625" style="80" hidden="1" customWidth="1"/>
    <col min="28" max="16384" width="10.6640625" style="2" hidden="1"/>
  </cols>
  <sheetData>
    <row r="1" spans="2:24" ht="20">
      <c r="B1" s="3"/>
      <c r="C1" s="3"/>
      <c r="D1" s="3"/>
      <c r="E1" s="3"/>
      <c r="F1" s="3"/>
      <c r="G1" s="3"/>
      <c r="H1" s="3"/>
      <c r="I1" s="154" t="s">
        <v>145</v>
      </c>
      <c r="J1" s="154"/>
      <c r="K1" s="154"/>
      <c r="L1" s="154"/>
      <c r="M1" s="154"/>
      <c r="N1" s="154"/>
      <c r="O1" s="154"/>
      <c r="P1" s="154"/>
      <c r="Q1" s="154"/>
      <c r="R1" s="154"/>
      <c r="S1" s="154"/>
      <c r="T1" s="154"/>
      <c r="U1" s="73"/>
    </row>
    <row r="2" spans="2:24" ht="20">
      <c r="B2" s="3"/>
      <c r="C2" s="3"/>
      <c r="D2" s="3"/>
      <c r="E2" s="3"/>
      <c r="F2" s="3"/>
      <c r="G2" s="3"/>
      <c r="H2" s="3"/>
      <c r="I2" s="154"/>
      <c r="J2" s="154"/>
      <c r="K2" s="154"/>
      <c r="L2" s="154"/>
      <c r="M2" s="154"/>
      <c r="N2" s="154"/>
      <c r="O2" s="154"/>
      <c r="P2" s="154"/>
      <c r="Q2" s="154"/>
      <c r="R2" s="154"/>
      <c r="S2" s="154"/>
      <c r="T2" s="154"/>
      <c r="U2" s="73"/>
    </row>
    <row r="3" spans="2:24" ht="20">
      <c r="B3" s="3"/>
      <c r="C3" s="3"/>
      <c r="D3" s="3"/>
      <c r="E3" s="3"/>
      <c r="F3" s="3"/>
      <c r="G3" s="3"/>
      <c r="H3" s="3"/>
      <c r="I3" s="155" t="s">
        <v>5</v>
      </c>
      <c r="J3" s="155"/>
      <c r="K3" s="155"/>
      <c r="L3" s="155"/>
      <c r="M3" s="155"/>
      <c r="N3" s="155"/>
      <c r="O3" s="155"/>
      <c r="P3" s="155"/>
      <c r="Q3" s="155"/>
      <c r="R3" s="155"/>
      <c r="S3" s="155"/>
      <c r="T3" s="155"/>
      <c r="U3" s="73"/>
    </row>
    <row r="4" spans="2:24">
      <c r="B4" s="3"/>
      <c r="C4" s="3"/>
      <c r="D4" s="3"/>
      <c r="E4" s="3"/>
      <c r="F4" s="3"/>
      <c r="G4" s="3"/>
      <c r="H4" s="3"/>
      <c r="I4" s="2"/>
      <c r="J4" s="5"/>
      <c r="K4" s="5"/>
      <c r="L4" s="5"/>
      <c r="M4" s="5"/>
      <c r="N4" s="5"/>
      <c r="O4" s="5"/>
      <c r="P4" s="5"/>
      <c r="Q4" s="5"/>
      <c r="R4" s="5"/>
      <c r="S4" s="5"/>
      <c r="T4" s="5"/>
      <c r="U4" s="5"/>
    </row>
    <row r="5" spans="2:24" ht="3" customHeight="1">
      <c r="B5" s="4"/>
      <c r="C5" s="4"/>
      <c r="D5" s="4"/>
      <c r="E5" s="4"/>
      <c r="F5" s="4"/>
      <c r="G5" s="4"/>
      <c r="H5" s="4"/>
      <c r="I5" s="4"/>
      <c r="J5" s="4"/>
      <c r="K5" s="4"/>
      <c r="L5" s="4"/>
      <c r="M5" s="4"/>
      <c r="N5" s="4"/>
      <c r="O5" s="4"/>
      <c r="P5" s="4"/>
      <c r="Q5" s="4"/>
      <c r="R5" s="4"/>
      <c r="S5" s="4"/>
      <c r="T5" s="4"/>
      <c r="U5" s="2"/>
    </row>
    <row r="6" spans="2:24">
      <c r="B6" s="2"/>
      <c r="C6" s="2"/>
      <c r="D6" s="2"/>
      <c r="E6" s="2"/>
      <c r="F6" s="2"/>
      <c r="G6" s="2"/>
      <c r="H6" s="2"/>
      <c r="I6" s="2"/>
      <c r="J6" s="2"/>
      <c r="K6" s="2"/>
      <c r="L6" s="2"/>
      <c r="M6" s="2"/>
      <c r="N6" s="2"/>
      <c r="O6" s="2"/>
      <c r="P6" s="2"/>
      <c r="Q6" s="2"/>
      <c r="R6" s="2"/>
      <c r="S6" s="2"/>
      <c r="T6" s="2"/>
      <c r="U6" s="2"/>
      <c r="W6" s="2"/>
      <c r="X6" s="2"/>
    </row>
    <row r="7" spans="2:24">
      <c r="B7" s="166" t="s">
        <v>6</v>
      </c>
      <c r="C7" s="166"/>
      <c r="D7" s="166"/>
      <c r="E7" s="166"/>
      <c r="F7" s="166"/>
      <c r="G7" s="166"/>
      <c r="H7" s="166"/>
      <c r="I7" s="166"/>
      <c r="J7" s="166"/>
      <c r="K7" s="166"/>
      <c r="L7" s="166"/>
      <c r="M7" s="2"/>
      <c r="N7" s="156" t="s">
        <v>7</v>
      </c>
      <c r="O7" s="157"/>
      <c r="P7" s="157"/>
      <c r="Q7" s="157"/>
      <c r="R7" s="157"/>
      <c r="S7" s="157"/>
      <c r="T7" s="157"/>
      <c r="U7" s="74"/>
    </row>
    <row r="8" spans="2:24">
      <c r="B8" s="336"/>
      <c r="C8" s="167"/>
      <c r="D8" s="167"/>
      <c r="E8" s="167"/>
      <c r="F8" s="167"/>
      <c r="G8" s="167"/>
      <c r="H8" s="167"/>
      <c r="I8" s="167"/>
      <c r="J8" s="167"/>
      <c r="K8" s="167"/>
      <c r="L8" s="167"/>
      <c r="M8" s="2"/>
      <c r="N8" s="158"/>
      <c r="O8" s="159"/>
      <c r="P8" s="159"/>
      <c r="Q8" s="159"/>
      <c r="R8" s="159"/>
      <c r="S8" s="159"/>
      <c r="T8" s="159"/>
      <c r="U8" s="75"/>
    </row>
    <row r="9" spans="2:24">
      <c r="B9" s="167"/>
      <c r="C9" s="167"/>
      <c r="D9" s="167"/>
      <c r="E9" s="167"/>
      <c r="F9" s="167"/>
      <c r="G9" s="167"/>
      <c r="H9" s="167"/>
      <c r="I9" s="167"/>
      <c r="J9" s="167"/>
      <c r="K9" s="167"/>
      <c r="L9" s="167"/>
      <c r="M9" s="2"/>
      <c r="N9" s="160"/>
      <c r="O9" s="161"/>
      <c r="P9" s="161"/>
      <c r="Q9" s="161"/>
      <c r="R9" s="161"/>
      <c r="S9" s="161"/>
      <c r="T9" s="161"/>
      <c r="U9" s="75"/>
    </row>
    <row r="10" spans="2:24">
      <c r="B10" s="2"/>
      <c r="C10" s="2"/>
      <c r="D10" s="2"/>
      <c r="E10" s="2"/>
      <c r="F10" s="2"/>
      <c r="G10" s="2"/>
      <c r="H10" s="2"/>
      <c r="I10" s="2"/>
      <c r="J10" s="2"/>
      <c r="K10" s="2"/>
      <c r="L10" s="2"/>
      <c r="M10" s="2"/>
      <c r="N10" s="2"/>
      <c r="O10" s="2"/>
      <c r="P10" s="2"/>
      <c r="Q10" s="2"/>
      <c r="R10" s="2"/>
      <c r="S10" s="2"/>
      <c r="T10" s="2"/>
      <c r="U10" s="2"/>
      <c r="W10" s="2"/>
      <c r="X10" s="2"/>
    </row>
    <row r="11" spans="2:24">
      <c r="B11" s="166" t="s">
        <v>12</v>
      </c>
      <c r="C11" s="166"/>
      <c r="D11" s="166"/>
      <c r="E11" s="2"/>
      <c r="F11" s="166" t="s">
        <v>13</v>
      </c>
      <c r="G11" s="166"/>
      <c r="H11" s="2"/>
      <c r="I11" s="156" t="s">
        <v>107</v>
      </c>
      <c r="J11" s="157"/>
      <c r="K11" s="157"/>
      <c r="L11" s="170"/>
      <c r="M11" s="2"/>
      <c r="N11" s="2"/>
      <c r="O11" s="2"/>
      <c r="P11" s="2"/>
      <c r="Q11" s="2"/>
      <c r="R11" s="2"/>
      <c r="S11" s="2"/>
      <c r="T11" s="2"/>
      <c r="U11" s="2"/>
    </row>
    <row r="12" spans="2:24">
      <c r="B12" s="177"/>
      <c r="C12" s="159"/>
      <c r="D12" s="178"/>
      <c r="E12" s="2"/>
      <c r="F12" s="162"/>
      <c r="G12" s="163"/>
      <c r="H12" s="2"/>
      <c r="I12" s="171">
        <v>47848</v>
      </c>
      <c r="J12" s="172"/>
      <c r="K12" s="172"/>
      <c r="L12" s="173"/>
      <c r="M12" s="2"/>
      <c r="N12" s="2"/>
      <c r="O12" s="2"/>
      <c r="P12" s="2"/>
      <c r="Q12" s="2"/>
      <c r="R12" s="2"/>
      <c r="S12" s="2"/>
      <c r="T12" s="2"/>
      <c r="U12" s="2"/>
    </row>
    <row r="13" spans="2:24">
      <c r="B13" s="160"/>
      <c r="C13" s="161"/>
      <c r="D13" s="179"/>
      <c r="E13" s="2"/>
      <c r="F13" s="164"/>
      <c r="G13" s="165"/>
      <c r="H13" s="2"/>
      <c r="I13" s="174"/>
      <c r="J13" s="175"/>
      <c r="K13" s="175"/>
      <c r="L13" s="176"/>
      <c r="M13" s="2"/>
      <c r="N13" s="2"/>
      <c r="O13" s="2"/>
      <c r="P13" s="2"/>
      <c r="Q13" s="2"/>
      <c r="R13" s="2"/>
      <c r="S13" s="2"/>
      <c r="T13" s="2"/>
      <c r="U13" s="2"/>
    </row>
    <row r="14" spans="2:24">
      <c r="B14" s="2"/>
      <c r="C14" s="2"/>
      <c r="D14" s="2"/>
      <c r="E14" s="2"/>
      <c r="F14" s="2"/>
      <c r="G14" s="2"/>
      <c r="H14" s="2"/>
      <c r="I14" s="2"/>
      <c r="J14" s="2"/>
      <c r="K14" s="2"/>
      <c r="L14" s="2"/>
      <c r="M14" s="2"/>
      <c r="N14" s="2"/>
      <c r="O14" s="2"/>
      <c r="P14" s="2"/>
      <c r="Q14" s="2"/>
      <c r="R14" s="2"/>
      <c r="S14" s="2"/>
      <c r="T14" s="2"/>
      <c r="U14" s="2"/>
      <c r="V14" s="2"/>
      <c r="W14" s="2"/>
      <c r="X14" s="2"/>
    </row>
    <row r="15" spans="2:24">
      <c r="B15" s="185" t="s">
        <v>56</v>
      </c>
      <c r="C15" s="186"/>
      <c r="D15" s="187"/>
      <c r="E15" s="180" t="s">
        <v>14</v>
      </c>
      <c r="F15" s="181"/>
      <c r="G15" s="182"/>
      <c r="H15" s="181" t="s">
        <v>16</v>
      </c>
      <c r="I15" s="181"/>
      <c r="J15" s="182"/>
      <c r="K15" s="168"/>
      <c r="L15" s="168"/>
      <c r="M15" s="169"/>
      <c r="N15" s="168"/>
      <c r="O15" s="168"/>
      <c r="P15" s="169"/>
      <c r="Q15" s="168"/>
      <c r="R15" s="168"/>
      <c r="S15" s="169"/>
      <c r="T15" s="2"/>
      <c r="U15" s="2"/>
    </row>
    <row r="16" spans="2:24">
      <c r="B16" s="188"/>
      <c r="C16" s="189"/>
      <c r="D16" s="190"/>
      <c r="E16" s="183" t="s">
        <v>15</v>
      </c>
      <c r="F16" s="150"/>
      <c r="G16" s="151"/>
      <c r="H16" s="150" t="s">
        <v>17</v>
      </c>
      <c r="I16" s="150"/>
      <c r="J16" s="151"/>
      <c r="K16" s="150" t="s">
        <v>55</v>
      </c>
      <c r="L16" s="150"/>
      <c r="M16" s="151"/>
      <c r="N16" s="150" t="s">
        <v>54</v>
      </c>
      <c r="O16" s="150"/>
      <c r="P16" s="151"/>
      <c r="Q16" s="150" t="s">
        <v>53</v>
      </c>
      <c r="R16" s="150"/>
      <c r="S16" s="151"/>
      <c r="T16" s="2"/>
      <c r="U16" s="2"/>
      <c r="V16" s="1">
        <v>2013</v>
      </c>
      <c r="W16" s="28">
        <v>41639</v>
      </c>
      <c r="X16" s="29">
        <f>SUMIF(V16:V26,B12,W16:W26)</f>
        <v>0</v>
      </c>
    </row>
    <row r="17" spans="2:23">
      <c r="B17" s="191"/>
      <c r="C17" s="192"/>
      <c r="D17" s="193"/>
      <c r="E17" s="184" t="s">
        <v>77</v>
      </c>
      <c r="F17" s="152"/>
      <c r="G17" s="153"/>
      <c r="H17" s="152" t="s">
        <v>18</v>
      </c>
      <c r="I17" s="152"/>
      <c r="J17" s="153"/>
      <c r="K17" s="152" t="s">
        <v>51</v>
      </c>
      <c r="L17" s="152"/>
      <c r="M17" s="153"/>
      <c r="N17" s="152" t="s">
        <v>51</v>
      </c>
      <c r="O17" s="152"/>
      <c r="P17" s="153"/>
      <c r="Q17" s="152" t="s">
        <v>52</v>
      </c>
      <c r="R17" s="152"/>
      <c r="S17" s="153"/>
      <c r="T17" s="2"/>
      <c r="U17" s="2"/>
      <c r="V17" s="1">
        <v>2014</v>
      </c>
      <c r="W17" s="28">
        <v>42004</v>
      </c>
    </row>
    <row r="18" spans="2:23">
      <c r="B18" s="114" t="s">
        <v>76</v>
      </c>
      <c r="C18" s="115"/>
      <c r="D18" s="116"/>
      <c r="E18" s="120"/>
      <c r="F18" s="121"/>
      <c r="G18" s="122"/>
      <c r="H18" s="126"/>
      <c r="I18" s="127"/>
      <c r="J18" s="128"/>
      <c r="K18" s="108"/>
      <c r="L18" s="109"/>
      <c r="M18" s="110"/>
      <c r="N18" s="108"/>
      <c r="O18" s="109"/>
      <c r="P18" s="110"/>
      <c r="Q18" s="108"/>
      <c r="R18" s="109"/>
      <c r="S18" s="110"/>
      <c r="T18" s="2"/>
      <c r="U18" s="2"/>
      <c r="V18" s="1">
        <f>V17+1</f>
        <v>2015</v>
      </c>
      <c r="W18" s="28">
        <v>42369</v>
      </c>
    </row>
    <row r="19" spans="2:23">
      <c r="B19" s="117"/>
      <c r="C19" s="118"/>
      <c r="D19" s="119"/>
      <c r="E19" s="123"/>
      <c r="F19" s="124"/>
      <c r="G19" s="125"/>
      <c r="H19" s="129"/>
      <c r="I19" s="130"/>
      <c r="J19" s="131"/>
      <c r="K19" s="111"/>
      <c r="L19" s="112"/>
      <c r="M19" s="113"/>
      <c r="N19" s="111"/>
      <c r="O19" s="112"/>
      <c r="P19" s="113"/>
      <c r="Q19" s="111"/>
      <c r="R19" s="112"/>
      <c r="S19" s="113"/>
      <c r="T19" s="2"/>
      <c r="U19" s="2"/>
      <c r="V19" s="1">
        <f t="shared" ref="V19:V26" si="0">V18+1</f>
        <v>2016</v>
      </c>
      <c r="W19" s="28">
        <v>42735</v>
      </c>
    </row>
    <row r="20" spans="2:23">
      <c r="B20" s="114" t="s">
        <v>78</v>
      </c>
      <c r="C20" s="115"/>
      <c r="D20" s="116"/>
      <c r="E20" s="120"/>
      <c r="F20" s="121"/>
      <c r="G20" s="122"/>
      <c r="H20" s="126"/>
      <c r="I20" s="127"/>
      <c r="J20" s="128"/>
      <c r="K20" s="108"/>
      <c r="L20" s="109"/>
      <c r="M20" s="110"/>
      <c r="N20" s="108"/>
      <c r="O20" s="109"/>
      <c r="P20" s="110"/>
      <c r="Q20" s="108"/>
      <c r="R20" s="109"/>
      <c r="S20" s="110"/>
      <c r="T20" s="2"/>
      <c r="U20" s="2"/>
      <c r="V20" s="1">
        <f t="shared" si="0"/>
        <v>2017</v>
      </c>
      <c r="W20" s="28">
        <v>43100</v>
      </c>
    </row>
    <row r="21" spans="2:23">
      <c r="B21" s="117"/>
      <c r="C21" s="118"/>
      <c r="D21" s="119"/>
      <c r="E21" s="123"/>
      <c r="F21" s="124"/>
      <c r="G21" s="125"/>
      <c r="H21" s="129"/>
      <c r="I21" s="130"/>
      <c r="J21" s="131"/>
      <c r="K21" s="111"/>
      <c r="L21" s="112"/>
      <c r="M21" s="113"/>
      <c r="N21" s="111"/>
      <c r="O21" s="112"/>
      <c r="P21" s="113"/>
      <c r="Q21" s="111"/>
      <c r="R21" s="112"/>
      <c r="S21" s="113"/>
      <c r="T21" s="2"/>
      <c r="U21" s="2"/>
      <c r="V21" s="1">
        <f t="shared" si="0"/>
        <v>2018</v>
      </c>
      <c r="W21" s="28">
        <v>43465</v>
      </c>
    </row>
    <row r="22" spans="2:23">
      <c r="B22" s="114" t="s">
        <v>64</v>
      </c>
      <c r="C22" s="115"/>
      <c r="D22" s="116"/>
      <c r="E22" s="120"/>
      <c r="F22" s="121"/>
      <c r="G22" s="122"/>
      <c r="H22" s="126"/>
      <c r="I22" s="127"/>
      <c r="J22" s="128"/>
      <c r="K22" s="108"/>
      <c r="L22" s="109"/>
      <c r="M22" s="110"/>
      <c r="N22" s="108"/>
      <c r="O22" s="109"/>
      <c r="P22" s="110"/>
      <c r="Q22" s="108"/>
      <c r="R22" s="109"/>
      <c r="S22" s="110"/>
      <c r="T22" s="2"/>
      <c r="U22" s="2"/>
      <c r="V22" s="1">
        <f t="shared" si="0"/>
        <v>2019</v>
      </c>
      <c r="W22" s="28">
        <v>43830</v>
      </c>
    </row>
    <row r="23" spans="2:23">
      <c r="B23" s="117"/>
      <c r="C23" s="118"/>
      <c r="D23" s="119"/>
      <c r="E23" s="123"/>
      <c r="F23" s="124"/>
      <c r="G23" s="125"/>
      <c r="H23" s="129"/>
      <c r="I23" s="130"/>
      <c r="J23" s="131"/>
      <c r="K23" s="111"/>
      <c r="L23" s="112"/>
      <c r="M23" s="113"/>
      <c r="N23" s="111"/>
      <c r="O23" s="112"/>
      <c r="P23" s="113"/>
      <c r="Q23" s="111"/>
      <c r="R23" s="112"/>
      <c r="S23" s="113"/>
      <c r="T23" s="2"/>
      <c r="U23" s="2"/>
      <c r="V23" s="1">
        <f t="shared" si="0"/>
        <v>2020</v>
      </c>
      <c r="W23" s="28">
        <v>44196</v>
      </c>
    </row>
    <row r="24" spans="2:23">
      <c r="B24" s="114" t="s">
        <v>65</v>
      </c>
      <c r="C24" s="115"/>
      <c r="D24" s="116"/>
      <c r="E24" s="120"/>
      <c r="F24" s="121"/>
      <c r="G24" s="122"/>
      <c r="H24" s="126"/>
      <c r="I24" s="127"/>
      <c r="J24" s="128"/>
      <c r="K24" s="108"/>
      <c r="L24" s="109"/>
      <c r="M24" s="110"/>
      <c r="N24" s="108"/>
      <c r="O24" s="109"/>
      <c r="P24" s="110"/>
      <c r="Q24" s="108"/>
      <c r="R24" s="109"/>
      <c r="S24" s="110"/>
      <c r="T24" s="2"/>
      <c r="U24" s="2"/>
      <c r="V24" s="1">
        <f t="shared" si="0"/>
        <v>2021</v>
      </c>
      <c r="W24" s="28">
        <v>44561</v>
      </c>
    </row>
    <row r="25" spans="2:23">
      <c r="B25" s="117"/>
      <c r="C25" s="118"/>
      <c r="D25" s="119"/>
      <c r="E25" s="123"/>
      <c r="F25" s="124"/>
      <c r="G25" s="125"/>
      <c r="H25" s="129"/>
      <c r="I25" s="130"/>
      <c r="J25" s="131"/>
      <c r="K25" s="111"/>
      <c r="L25" s="112"/>
      <c r="M25" s="113"/>
      <c r="N25" s="111"/>
      <c r="O25" s="112"/>
      <c r="P25" s="113"/>
      <c r="Q25" s="111"/>
      <c r="R25" s="112"/>
      <c r="S25" s="113"/>
      <c r="T25" s="2"/>
      <c r="U25" s="2"/>
      <c r="V25" s="1">
        <f t="shared" si="0"/>
        <v>2022</v>
      </c>
      <c r="W25" s="28">
        <v>44926</v>
      </c>
    </row>
    <row r="26" spans="2:23">
      <c r="B26" s="114" t="s">
        <v>66</v>
      </c>
      <c r="C26" s="115"/>
      <c r="D26" s="116"/>
      <c r="E26" s="120"/>
      <c r="F26" s="121"/>
      <c r="G26" s="122"/>
      <c r="H26" s="126"/>
      <c r="I26" s="127"/>
      <c r="J26" s="128"/>
      <c r="K26" s="108"/>
      <c r="L26" s="109"/>
      <c r="M26" s="110"/>
      <c r="N26" s="108"/>
      <c r="O26" s="109"/>
      <c r="P26" s="110"/>
      <c r="Q26" s="108"/>
      <c r="R26" s="109"/>
      <c r="S26" s="110"/>
      <c r="T26" s="2"/>
      <c r="U26" s="2"/>
      <c r="V26" s="1">
        <f t="shared" si="0"/>
        <v>2023</v>
      </c>
      <c r="W26" s="28">
        <v>45291</v>
      </c>
    </row>
    <row r="27" spans="2:23">
      <c r="B27" s="117"/>
      <c r="C27" s="118"/>
      <c r="D27" s="119"/>
      <c r="E27" s="123"/>
      <c r="F27" s="124"/>
      <c r="G27" s="125"/>
      <c r="H27" s="129"/>
      <c r="I27" s="130"/>
      <c r="J27" s="131"/>
      <c r="K27" s="111"/>
      <c r="L27" s="112"/>
      <c r="M27" s="113"/>
      <c r="N27" s="111"/>
      <c r="O27" s="112"/>
      <c r="P27" s="113"/>
      <c r="Q27" s="111"/>
      <c r="R27" s="112"/>
      <c r="S27" s="113"/>
      <c r="T27" s="2"/>
      <c r="U27" s="2"/>
    </row>
    <row r="28" spans="2:23">
      <c r="B28" s="114" t="s">
        <v>27</v>
      </c>
      <c r="C28" s="115"/>
      <c r="D28" s="116"/>
      <c r="E28" s="120"/>
      <c r="F28" s="121"/>
      <c r="G28" s="122"/>
      <c r="H28" s="126"/>
      <c r="I28" s="127"/>
      <c r="J28" s="128"/>
      <c r="K28" s="108"/>
      <c r="L28" s="109"/>
      <c r="M28" s="110"/>
      <c r="N28" s="108"/>
      <c r="O28" s="109"/>
      <c r="P28" s="110"/>
      <c r="Q28" s="108"/>
      <c r="R28" s="109"/>
      <c r="S28" s="110"/>
      <c r="T28" s="2"/>
      <c r="U28" s="2"/>
    </row>
    <row r="29" spans="2:23">
      <c r="B29" s="117"/>
      <c r="C29" s="118"/>
      <c r="D29" s="119"/>
      <c r="E29" s="123"/>
      <c r="F29" s="124"/>
      <c r="G29" s="125"/>
      <c r="H29" s="129"/>
      <c r="I29" s="130"/>
      <c r="J29" s="131"/>
      <c r="K29" s="111"/>
      <c r="L29" s="112"/>
      <c r="M29" s="113"/>
      <c r="N29" s="111"/>
      <c r="O29" s="112"/>
      <c r="P29" s="113"/>
      <c r="Q29" s="111"/>
      <c r="R29" s="112"/>
      <c r="S29" s="113"/>
      <c r="T29" s="2"/>
      <c r="U29" s="2"/>
    </row>
    <row r="30" spans="2:23">
      <c r="B30" s="114" t="s">
        <v>28</v>
      </c>
      <c r="C30" s="115"/>
      <c r="D30" s="116"/>
      <c r="E30" s="120"/>
      <c r="F30" s="121"/>
      <c r="G30" s="122"/>
      <c r="H30" s="126"/>
      <c r="I30" s="127"/>
      <c r="J30" s="128"/>
      <c r="K30" s="108"/>
      <c r="L30" s="109"/>
      <c r="M30" s="110"/>
      <c r="N30" s="108"/>
      <c r="O30" s="109"/>
      <c r="P30" s="110"/>
      <c r="Q30" s="108"/>
      <c r="R30" s="109"/>
      <c r="S30" s="110"/>
      <c r="T30" s="2"/>
      <c r="U30" s="2"/>
    </row>
    <row r="31" spans="2:23">
      <c r="B31" s="117"/>
      <c r="C31" s="118"/>
      <c r="D31" s="119"/>
      <c r="E31" s="123"/>
      <c r="F31" s="124"/>
      <c r="G31" s="125"/>
      <c r="H31" s="129"/>
      <c r="I31" s="130"/>
      <c r="J31" s="131"/>
      <c r="K31" s="111"/>
      <c r="L31" s="112"/>
      <c r="M31" s="113"/>
      <c r="N31" s="111"/>
      <c r="O31" s="112"/>
      <c r="P31" s="113"/>
      <c r="Q31" s="111"/>
      <c r="R31" s="112"/>
      <c r="S31" s="113"/>
      <c r="T31" s="2"/>
      <c r="U31" s="2"/>
    </row>
    <row r="32" spans="2:23">
      <c r="B32" s="114" t="s">
        <v>29</v>
      </c>
      <c r="C32" s="115"/>
      <c r="D32" s="116"/>
      <c r="E32" s="120"/>
      <c r="F32" s="121"/>
      <c r="G32" s="122"/>
      <c r="H32" s="126"/>
      <c r="I32" s="127"/>
      <c r="J32" s="128"/>
      <c r="K32" s="108"/>
      <c r="L32" s="109"/>
      <c r="M32" s="110"/>
      <c r="N32" s="108"/>
      <c r="O32" s="109"/>
      <c r="P32" s="110"/>
      <c r="Q32" s="108"/>
      <c r="R32" s="109"/>
      <c r="S32" s="110"/>
      <c r="T32" s="2"/>
      <c r="U32" s="2"/>
    </row>
    <row r="33" spans="2:21">
      <c r="B33" s="117"/>
      <c r="C33" s="118"/>
      <c r="D33" s="119"/>
      <c r="E33" s="123"/>
      <c r="F33" s="124"/>
      <c r="G33" s="125"/>
      <c r="H33" s="129"/>
      <c r="I33" s="130"/>
      <c r="J33" s="131"/>
      <c r="K33" s="111"/>
      <c r="L33" s="112"/>
      <c r="M33" s="113"/>
      <c r="N33" s="111"/>
      <c r="O33" s="112"/>
      <c r="P33" s="113"/>
      <c r="Q33" s="111"/>
      <c r="R33" s="112"/>
      <c r="S33" s="113"/>
      <c r="T33" s="2"/>
      <c r="U33" s="2"/>
    </row>
    <row r="34" spans="2:21">
      <c r="B34" s="114" t="s">
        <v>75</v>
      </c>
      <c r="C34" s="115"/>
      <c r="D34" s="116"/>
      <c r="E34" s="120"/>
      <c r="F34" s="121"/>
      <c r="G34" s="122"/>
      <c r="H34" s="126"/>
      <c r="I34" s="127"/>
      <c r="J34" s="128"/>
      <c r="K34" s="108"/>
      <c r="L34" s="109"/>
      <c r="M34" s="110"/>
      <c r="N34" s="108"/>
      <c r="O34" s="109"/>
      <c r="P34" s="110"/>
      <c r="Q34" s="108"/>
      <c r="R34" s="109"/>
      <c r="S34" s="110"/>
      <c r="T34" s="2"/>
      <c r="U34" s="2"/>
    </row>
    <row r="35" spans="2:21">
      <c r="B35" s="117"/>
      <c r="C35" s="118"/>
      <c r="D35" s="119"/>
      <c r="E35" s="123"/>
      <c r="F35" s="124"/>
      <c r="G35" s="125"/>
      <c r="H35" s="129"/>
      <c r="I35" s="130"/>
      <c r="J35" s="131"/>
      <c r="K35" s="111"/>
      <c r="L35" s="112"/>
      <c r="M35" s="113"/>
      <c r="N35" s="111"/>
      <c r="O35" s="112"/>
      <c r="P35" s="113"/>
      <c r="Q35" s="111"/>
      <c r="R35" s="112"/>
      <c r="S35" s="113"/>
      <c r="T35" s="2"/>
      <c r="U35" s="2"/>
    </row>
    <row r="36" spans="2:21">
      <c r="B36" s="114" t="s">
        <v>30</v>
      </c>
      <c r="C36" s="115"/>
      <c r="D36" s="116"/>
      <c r="E36" s="120"/>
      <c r="F36" s="121"/>
      <c r="G36" s="122"/>
      <c r="H36" s="126"/>
      <c r="I36" s="127"/>
      <c r="J36" s="128"/>
      <c r="K36" s="108"/>
      <c r="L36" s="109"/>
      <c r="M36" s="110"/>
      <c r="N36" s="108"/>
      <c r="O36" s="109"/>
      <c r="P36" s="110"/>
      <c r="Q36" s="108"/>
      <c r="R36" s="109"/>
      <c r="S36" s="110"/>
      <c r="T36" s="2"/>
      <c r="U36" s="2"/>
    </row>
    <row r="37" spans="2:21">
      <c r="B37" s="117"/>
      <c r="C37" s="118"/>
      <c r="D37" s="119"/>
      <c r="E37" s="123"/>
      <c r="F37" s="124"/>
      <c r="G37" s="125"/>
      <c r="H37" s="129"/>
      <c r="I37" s="130"/>
      <c r="J37" s="131"/>
      <c r="K37" s="111"/>
      <c r="L37" s="112"/>
      <c r="M37" s="113"/>
      <c r="N37" s="111"/>
      <c r="O37" s="112"/>
      <c r="P37" s="113"/>
      <c r="Q37" s="111"/>
      <c r="R37" s="112"/>
      <c r="S37" s="113"/>
      <c r="T37" s="2"/>
      <c r="U37" s="2"/>
    </row>
    <row r="38" spans="2:21">
      <c r="B38" s="114" t="s">
        <v>31</v>
      </c>
      <c r="C38" s="115"/>
      <c r="D38" s="116"/>
      <c r="E38" s="120"/>
      <c r="F38" s="121"/>
      <c r="G38" s="122"/>
      <c r="H38" s="126"/>
      <c r="I38" s="127"/>
      <c r="J38" s="128"/>
      <c r="K38" s="108"/>
      <c r="L38" s="109"/>
      <c r="M38" s="110"/>
      <c r="N38" s="108"/>
      <c r="O38" s="109"/>
      <c r="P38" s="110"/>
      <c r="Q38" s="108"/>
      <c r="R38" s="109"/>
      <c r="S38" s="110"/>
      <c r="T38" s="2"/>
      <c r="U38" s="2"/>
    </row>
    <row r="39" spans="2:21">
      <c r="B39" s="117"/>
      <c r="C39" s="118"/>
      <c r="D39" s="119"/>
      <c r="E39" s="123"/>
      <c r="F39" s="124"/>
      <c r="G39" s="125"/>
      <c r="H39" s="129"/>
      <c r="I39" s="130"/>
      <c r="J39" s="131"/>
      <c r="K39" s="111"/>
      <c r="L39" s="112"/>
      <c r="M39" s="113"/>
      <c r="N39" s="111"/>
      <c r="O39" s="112"/>
      <c r="P39" s="113"/>
      <c r="Q39" s="111"/>
      <c r="R39" s="112"/>
      <c r="S39" s="113"/>
      <c r="T39" s="2"/>
      <c r="U39" s="2"/>
    </row>
    <row r="40" spans="2:21">
      <c r="B40" s="114" t="s">
        <v>1</v>
      </c>
      <c r="C40" s="115"/>
      <c r="D40" s="116"/>
      <c r="E40" s="120"/>
      <c r="F40" s="121"/>
      <c r="G40" s="122"/>
      <c r="H40" s="126"/>
      <c r="I40" s="127"/>
      <c r="J40" s="128"/>
      <c r="K40" s="108"/>
      <c r="L40" s="109"/>
      <c r="M40" s="110"/>
      <c r="N40" s="108"/>
      <c r="O40" s="109"/>
      <c r="P40" s="110"/>
      <c r="Q40" s="108"/>
      <c r="R40" s="109"/>
      <c r="S40" s="110"/>
      <c r="T40" s="2"/>
      <c r="U40" s="2"/>
    </row>
    <row r="41" spans="2:21">
      <c r="B41" s="117"/>
      <c r="C41" s="118"/>
      <c r="D41" s="119"/>
      <c r="E41" s="123"/>
      <c r="F41" s="124"/>
      <c r="G41" s="125"/>
      <c r="H41" s="129"/>
      <c r="I41" s="130"/>
      <c r="J41" s="131"/>
      <c r="K41" s="111"/>
      <c r="L41" s="112"/>
      <c r="M41" s="113"/>
      <c r="N41" s="111"/>
      <c r="O41" s="112"/>
      <c r="P41" s="113"/>
      <c r="Q41" s="111"/>
      <c r="R41" s="112"/>
      <c r="S41" s="113"/>
      <c r="T41" s="2"/>
      <c r="U41" s="2"/>
    </row>
    <row r="42" spans="2:21">
      <c r="B42" s="114" t="s">
        <v>2</v>
      </c>
      <c r="C42" s="115"/>
      <c r="D42" s="116"/>
      <c r="E42" s="138">
        <f>SUM(E18:G41)</f>
        <v>0</v>
      </c>
      <c r="F42" s="139"/>
      <c r="G42" s="140"/>
      <c r="H42" s="144">
        <f>SUM(H18:J41)</f>
        <v>0</v>
      </c>
      <c r="I42" s="145"/>
      <c r="J42" s="146"/>
      <c r="K42" s="132">
        <f>SUM(K18:M41)</f>
        <v>0</v>
      </c>
      <c r="L42" s="133"/>
      <c r="M42" s="134"/>
      <c r="N42" s="132">
        <f>SUM(N18:P41)</f>
        <v>0</v>
      </c>
      <c r="O42" s="133"/>
      <c r="P42" s="134"/>
      <c r="Q42" s="132">
        <f>SUM(Q18:S41)</f>
        <v>0</v>
      </c>
      <c r="R42" s="133"/>
      <c r="S42" s="134"/>
      <c r="T42" s="2"/>
      <c r="U42" s="2"/>
    </row>
    <row r="43" spans="2:21">
      <c r="B43" s="117"/>
      <c r="C43" s="118"/>
      <c r="D43" s="119"/>
      <c r="E43" s="141"/>
      <c r="F43" s="142"/>
      <c r="G43" s="143"/>
      <c r="H43" s="147"/>
      <c r="I43" s="148"/>
      <c r="J43" s="149"/>
      <c r="K43" s="135"/>
      <c r="L43" s="136"/>
      <c r="M43" s="137"/>
      <c r="N43" s="135"/>
      <c r="O43" s="136"/>
      <c r="P43" s="137"/>
      <c r="Q43" s="135"/>
      <c r="R43" s="136"/>
      <c r="S43" s="137"/>
      <c r="T43" s="2"/>
      <c r="U43" s="2"/>
    </row>
    <row r="44" spans="2:21">
      <c r="B44" s="2"/>
      <c r="C44" s="2"/>
      <c r="D44" s="2"/>
      <c r="E44" s="2"/>
      <c r="F44" s="2"/>
      <c r="G44" s="2"/>
      <c r="H44" s="2"/>
      <c r="I44" s="2"/>
      <c r="J44" s="2"/>
      <c r="K44" s="2"/>
      <c r="L44" s="2"/>
      <c r="M44" s="2"/>
      <c r="N44" s="2"/>
      <c r="O44" s="2"/>
      <c r="P44" s="2"/>
      <c r="Q44" s="2"/>
      <c r="R44" s="2"/>
      <c r="S44" s="2"/>
      <c r="T44" s="2"/>
      <c r="U44" s="2"/>
    </row>
    <row r="45" spans="2:21">
      <c r="B45" s="3"/>
      <c r="C45" s="3"/>
      <c r="D45" s="3"/>
      <c r="E45" s="3"/>
      <c r="F45" s="3"/>
      <c r="G45" s="3"/>
      <c r="H45" s="3"/>
      <c r="I45" s="3"/>
      <c r="J45" s="3"/>
      <c r="K45" s="3"/>
      <c r="L45" s="3"/>
      <c r="M45" s="3"/>
      <c r="N45" s="3"/>
      <c r="O45" s="3"/>
      <c r="P45" s="3"/>
      <c r="Q45" s="3"/>
      <c r="R45" s="3"/>
      <c r="S45" s="3"/>
      <c r="T45" s="3"/>
      <c r="U45" s="2"/>
    </row>
    <row r="46" spans="2:21">
      <c r="B46" s="3"/>
      <c r="C46" s="3"/>
      <c r="D46" s="3"/>
      <c r="E46" s="3"/>
      <c r="F46" s="3"/>
      <c r="G46" s="3"/>
      <c r="H46" s="3"/>
      <c r="I46" s="3"/>
      <c r="J46" s="3"/>
      <c r="K46" s="3"/>
      <c r="L46" s="3"/>
      <c r="M46" s="3"/>
      <c r="N46" s="3"/>
      <c r="O46" s="3"/>
      <c r="P46" s="3"/>
      <c r="Q46" s="3"/>
      <c r="R46" s="3"/>
      <c r="S46" s="3"/>
      <c r="T46" s="3"/>
      <c r="U46" s="2"/>
    </row>
    <row r="47" spans="2:21">
      <c r="B47" s="3"/>
      <c r="C47" s="3"/>
      <c r="D47" s="3"/>
      <c r="E47" s="3"/>
      <c r="F47" s="3"/>
      <c r="G47" s="3"/>
      <c r="H47" s="3"/>
      <c r="I47" s="3"/>
      <c r="J47" s="3"/>
      <c r="K47" s="3"/>
      <c r="L47" s="3"/>
      <c r="M47" s="3"/>
      <c r="N47" s="3"/>
      <c r="O47" s="3"/>
      <c r="P47" s="3"/>
      <c r="Q47" s="3"/>
      <c r="R47" s="3"/>
      <c r="S47" s="3"/>
      <c r="T47" s="3"/>
      <c r="U47" s="2"/>
    </row>
    <row r="48" spans="2:21">
      <c r="B48" s="3"/>
      <c r="C48" s="3"/>
      <c r="D48" s="3"/>
      <c r="E48" s="3"/>
      <c r="F48" s="3"/>
      <c r="G48" s="3"/>
      <c r="H48" s="3"/>
      <c r="I48" s="3"/>
      <c r="J48" s="3"/>
      <c r="K48" s="3"/>
      <c r="L48" s="3"/>
      <c r="M48" s="3"/>
      <c r="N48" s="3"/>
      <c r="O48" s="3"/>
      <c r="P48" s="3"/>
      <c r="Q48" s="3"/>
      <c r="R48" s="3"/>
      <c r="S48" s="3"/>
      <c r="T48" s="3"/>
      <c r="U48" s="2"/>
    </row>
    <row r="49" spans="1:24">
      <c r="B49" s="3"/>
      <c r="C49" s="3"/>
      <c r="D49" s="3"/>
      <c r="E49" s="3"/>
      <c r="F49" s="3"/>
      <c r="G49" s="3"/>
      <c r="H49" s="3"/>
      <c r="I49" s="3"/>
      <c r="J49" s="3"/>
      <c r="K49" s="3"/>
      <c r="L49" s="3"/>
      <c r="M49" s="3"/>
      <c r="N49" s="3"/>
      <c r="O49" s="3"/>
      <c r="P49" s="3"/>
      <c r="Q49" s="3"/>
      <c r="R49" s="3"/>
      <c r="S49" s="3"/>
      <c r="T49" s="3"/>
      <c r="U49" s="2"/>
    </row>
    <row r="50" spans="1:24">
      <c r="B50" s="3"/>
      <c r="C50" s="3"/>
      <c r="D50" s="3"/>
      <c r="E50" s="3"/>
      <c r="F50" s="3"/>
      <c r="G50" s="3"/>
      <c r="H50" s="3"/>
      <c r="I50" s="3"/>
      <c r="J50" s="3"/>
      <c r="K50" s="3"/>
      <c r="L50" s="3"/>
      <c r="M50" s="3"/>
      <c r="N50" s="3"/>
      <c r="O50" s="3"/>
      <c r="P50" s="3"/>
      <c r="Q50" s="3"/>
      <c r="R50" s="3"/>
      <c r="S50" s="3"/>
      <c r="T50" s="3"/>
      <c r="U50" s="2"/>
    </row>
    <row r="51" spans="1:24">
      <c r="B51" s="3"/>
      <c r="C51" s="3"/>
      <c r="D51" s="3"/>
      <c r="E51" s="3"/>
      <c r="F51" s="3"/>
      <c r="G51" s="3"/>
      <c r="H51" s="3"/>
      <c r="I51" s="3"/>
      <c r="J51" s="3"/>
      <c r="K51" s="3"/>
      <c r="L51" s="3"/>
      <c r="M51" s="3"/>
      <c r="N51" s="3"/>
      <c r="O51" s="3"/>
      <c r="P51" s="3"/>
      <c r="Q51" s="3"/>
      <c r="R51" s="3"/>
      <c r="S51" s="3"/>
      <c r="T51" s="3"/>
      <c r="U51" s="2"/>
    </row>
    <row r="52" spans="1:24">
      <c r="B52" s="3"/>
      <c r="C52" s="3"/>
      <c r="D52" s="3"/>
      <c r="E52" s="3"/>
      <c r="F52" s="3"/>
      <c r="G52" s="3"/>
      <c r="H52" s="3"/>
      <c r="I52" s="3"/>
      <c r="J52" s="3"/>
      <c r="K52" s="3"/>
      <c r="L52" s="3"/>
      <c r="M52" s="3"/>
      <c r="N52" s="3"/>
      <c r="O52" s="3"/>
      <c r="P52" s="3"/>
      <c r="Q52" s="3"/>
      <c r="R52" s="3"/>
      <c r="S52" s="3"/>
      <c r="T52" s="3"/>
      <c r="U52" s="2"/>
    </row>
    <row r="53" spans="1:24">
      <c r="B53" s="3"/>
      <c r="C53" s="3"/>
      <c r="D53" s="3"/>
      <c r="E53" s="3"/>
      <c r="F53" s="3"/>
      <c r="G53" s="3"/>
      <c r="H53" s="3"/>
      <c r="I53" s="3"/>
      <c r="J53" s="3"/>
      <c r="K53" s="3"/>
      <c r="L53" s="3"/>
      <c r="M53" s="3"/>
      <c r="N53" s="3"/>
      <c r="O53" s="3"/>
      <c r="P53" s="3"/>
      <c r="Q53" s="3"/>
      <c r="R53" s="3"/>
      <c r="S53" s="3"/>
      <c r="T53" s="3"/>
      <c r="U53" s="2"/>
    </row>
    <row r="54" spans="1:24">
      <c r="B54" s="3"/>
      <c r="C54" s="3"/>
      <c r="D54" s="3"/>
      <c r="E54" s="3"/>
      <c r="F54" s="3"/>
      <c r="G54" s="3"/>
      <c r="H54" s="3"/>
      <c r="I54" s="3"/>
      <c r="J54" s="3"/>
      <c r="K54" s="3"/>
      <c r="L54" s="3"/>
      <c r="M54" s="3"/>
      <c r="N54" s="3"/>
      <c r="O54" s="3"/>
      <c r="P54" s="3"/>
      <c r="Q54" s="3"/>
      <c r="R54" s="3"/>
      <c r="S54" s="3"/>
      <c r="T54" s="3"/>
      <c r="U54" s="2"/>
    </row>
    <row r="55" spans="1:24">
      <c r="B55" s="3"/>
      <c r="C55" s="3"/>
      <c r="D55" s="3"/>
      <c r="E55" s="3"/>
      <c r="F55" s="3"/>
      <c r="G55" s="3"/>
      <c r="H55" s="3"/>
      <c r="I55" s="3"/>
      <c r="J55" s="3"/>
      <c r="K55" s="3"/>
      <c r="L55" s="3"/>
      <c r="M55" s="3"/>
      <c r="N55" s="3"/>
      <c r="O55" s="3"/>
      <c r="P55" s="3"/>
      <c r="Q55" s="3"/>
      <c r="R55" s="3"/>
      <c r="S55" s="3"/>
      <c r="T55" s="3"/>
      <c r="U55" s="2"/>
    </row>
    <row r="56" spans="1:24">
      <c r="B56" s="3"/>
      <c r="C56" s="3"/>
      <c r="D56" s="3"/>
      <c r="E56" s="3"/>
      <c r="F56" s="3"/>
      <c r="G56" s="3"/>
      <c r="H56" s="3"/>
      <c r="I56" s="3"/>
      <c r="J56" s="3"/>
      <c r="K56" s="3"/>
      <c r="L56" s="3"/>
      <c r="M56" s="3"/>
      <c r="N56" s="3"/>
      <c r="O56" s="3"/>
      <c r="P56" s="3"/>
      <c r="Q56" s="3"/>
      <c r="R56" s="3"/>
      <c r="S56" s="3"/>
      <c r="T56" s="81">
        <f ca="1">TODAY()</f>
        <v>45933</v>
      </c>
      <c r="U56" s="2"/>
    </row>
    <row r="57" spans="1:24">
      <c r="B57" s="3"/>
      <c r="C57" s="3"/>
      <c r="D57" s="3"/>
      <c r="E57" s="3"/>
      <c r="F57" s="3"/>
      <c r="G57" s="3"/>
      <c r="H57" s="3"/>
      <c r="I57" s="3"/>
      <c r="J57" s="3"/>
      <c r="K57" s="3"/>
      <c r="L57" s="3"/>
      <c r="M57" s="3"/>
      <c r="N57" s="3"/>
      <c r="O57" s="3"/>
      <c r="P57" s="3"/>
      <c r="Q57" s="3"/>
      <c r="R57" s="3"/>
      <c r="S57" s="3"/>
      <c r="T57" s="6" t="s">
        <v>166</v>
      </c>
      <c r="U57" s="2"/>
    </row>
    <row r="58" spans="1:24">
      <c r="B58" s="3"/>
      <c r="C58" s="3"/>
      <c r="D58" s="3"/>
      <c r="E58" s="3"/>
      <c r="F58" s="3"/>
      <c r="G58" s="3"/>
      <c r="H58" s="3"/>
      <c r="I58" s="3"/>
      <c r="J58" s="3"/>
      <c r="K58" s="3"/>
      <c r="L58" s="3"/>
      <c r="M58" s="3"/>
      <c r="N58" s="3"/>
      <c r="O58" s="3"/>
      <c r="P58" s="3"/>
      <c r="Q58" s="3"/>
      <c r="R58" s="3"/>
      <c r="S58" s="3"/>
      <c r="T58" s="6" t="s">
        <v>3</v>
      </c>
      <c r="U58" s="2"/>
    </row>
    <row r="59" spans="1:24">
      <c r="A59" s="3"/>
      <c r="B59" s="3"/>
      <c r="C59" s="3"/>
      <c r="D59" s="3"/>
      <c r="E59" s="3"/>
      <c r="F59" s="3"/>
      <c r="G59" s="3"/>
      <c r="H59" s="3"/>
      <c r="I59" s="3"/>
      <c r="J59" s="3"/>
      <c r="K59" s="3"/>
      <c r="L59" s="3"/>
      <c r="M59" s="3"/>
      <c r="N59" s="3"/>
      <c r="O59" s="3"/>
      <c r="P59" s="2"/>
      <c r="Q59" s="2"/>
      <c r="R59" s="2"/>
      <c r="S59" s="2"/>
      <c r="T59" s="2"/>
      <c r="U59" s="2"/>
      <c r="V59" s="2"/>
      <c r="W59" s="2"/>
      <c r="X59" s="2"/>
    </row>
    <row r="60" spans="1:24" hidden="1">
      <c r="A60" s="3"/>
      <c r="B60" s="194">
        <f>B12/4</f>
        <v>0</v>
      </c>
      <c r="C60" s="194"/>
      <c r="D60" s="3"/>
      <c r="E60" s="3"/>
      <c r="F60" s="3"/>
      <c r="G60" s="3"/>
      <c r="H60" s="3"/>
      <c r="I60" s="3"/>
      <c r="J60" s="3"/>
      <c r="K60" s="3"/>
      <c r="L60" s="3"/>
      <c r="M60" s="104">
        <f>(B12-1)/4</f>
        <v>-0.25</v>
      </c>
      <c r="N60" s="104"/>
      <c r="O60" s="3"/>
      <c r="P60" s="2"/>
      <c r="Q60" s="2"/>
      <c r="R60" s="2"/>
      <c r="S60" s="2"/>
      <c r="T60" s="2"/>
      <c r="U60" s="2"/>
      <c r="V60" s="2"/>
      <c r="W60" s="2"/>
      <c r="X60" s="2"/>
    </row>
    <row r="61" spans="1:24" hidden="1">
      <c r="A61" s="3"/>
      <c r="B61" s="194">
        <f>ROUND(B60,0)</f>
        <v>0</v>
      </c>
      <c r="C61" s="194"/>
      <c r="D61" s="3"/>
      <c r="E61" s="3"/>
      <c r="F61" s="3"/>
      <c r="G61" s="3"/>
      <c r="H61" s="3"/>
      <c r="I61" s="3"/>
      <c r="J61" s="3"/>
      <c r="K61" s="3"/>
      <c r="L61" s="3"/>
      <c r="M61" s="194">
        <f>ROUND(M60,0)</f>
        <v>0</v>
      </c>
      <c r="N61" s="194"/>
      <c r="O61" s="3"/>
      <c r="P61" s="2"/>
      <c r="Q61" s="2"/>
      <c r="R61" s="2"/>
      <c r="S61" s="2"/>
      <c r="T61" s="2"/>
      <c r="U61" s="2"/>
      <c r="V61" s="2"/>
      <c r="W61" s="2"/>
      <c r="X61" s="2"/>
    </row>
    <row r="62" spans="1:24" hidden="1">
      <c r="A62" s="3"/>
      <c r="B62" s="104">
        <f>IF(B60=B61,1,0)</f>
        <v>1</v>
      </c>
      <c r="C62" s="104"/>
      <c r="D62" s="3" t="s">
        <v>125</v>
      </c>
      <c r="E62" s="3"/>
      <c r="F62" s="3"/>
      <c r="G62" s="3"/>
      <c r="H62" s="3"/>
      <c r="I62" s="3"/>
      <c r="J62" s="3"/>
      <c r="K62" s="3"/>
      <c r="L62" s="3"/>
      <c r="M62" s="104">
        <f>IF(M60=M61,1,0)</f>
        <v>0</v>
      </c>
      <c r="N62" s="104"/>
      <c r="O62" s="3"/>
      <c r="P62" s="2"/>
      <c r="Q62" s="2"/>
      <c r="R62" s="2"/>
      <c r="S62" s="2"/>
      <c r="T62" s="2"/>
      <c r="U62" s="2"/>
      <c r="V62" s="2"/>
      <c r="W62" s="2"/>
      <c r="X62" s="2"/>
    </row>
    <row r="63" spans="1:24" hidden="1">
      <c r="A63" s="3"/>
      <c r="B63" s="3"/>
      <c r="C63" s="3"/>
      <c r="D63" s="3"/>
      <c r="E63" s="3"/>
      <c r="F63" s="3"/>
      <c r="G63" s="3"/>
      <c r="H63" s="3"/>
      <c r="I63" s="3"/>
      <c r="J63" s="3"/>
      <c r="K63" s="3"/>
      <c r="L63" s="3"/>
      <c r="M63" s="3"/>
      <c r="N63" s="3"/>
      <c r="O63" s="3"/>
      <c r="P63" s="2"/>
      <c r="Q63" s="2"/>
      <c r="R63" s="2"/>
      <c r="S63" s="2"/>
      <c r="T63" s="2"/>
      <c r="U63" s="2"/>
      <c r="V63" s="2"/>
      <c r="W63" s="2"/>
      <c r="X63" s="2"/>
    </row>
    <row r="64" spans="1:24" hidden="1">
      <c r="A64" s="3"/>
      <c r="B64" s="194">
        <f>B12/100</f>
        <v>0</v>
      </c>
      <c r="C64" s="194"/>
      <c r="D64" s="3"/>
      <c r="E64" s="3"/>
      <c r="F64" s="3"/>
      <c r="G64" s="3"/>
      <c r="H64" s="3"/>
      <c r="I64" s="3"/>
      <c r="J64" s="3"/>
      <c r="K64" s="3"/>
      <c r="L64" s="3"/>
      <c r="M64" s="104">
        <f>(B12-1)/100</f>
        <v>-0.01</v>
      </c>
      <c r="N64" s="104"/>
      <c r="O64" s="3"/>
      <c r="P64" s="2"/>
      <c r="Q64" s="2"/>
      <c r="R64" s="2"/>
      <c r="S64" s="2"/>
      <c r="T64" s="2"/>
      <c r="U64" s="2"/>
      <c r="V64" s="2"/>
      <c r="W64" s="2"/>
      <c r="X64" s="2"/>
    </row>
    <row r="65" spans="1:24" hidden="1">
      <c r="A65" s="3"/>
      <c r="B65" s="194">
        <f>ROUND(B64,0)</f>
        <v>0</v>
      </c>
      <c r="C65" s="194"/>
      <c r="D65" s="3"/>
      <c r="E65" s="3"/>
      <c r="F65" s="3"/>
      <c r="G65" s="3"/>
      <c r="H65" s="3"/>
      <c r="I65" s="3"/>
      <c r="J65" s="3"/>
      <c r="K65" s="3"/>
      <c r="L65" s="3"/>
      <c r="M65" s="194">
        <f>ROUND(M64,0)</f>
        <v>0</v>
      </c>
      <c r="N65" s="194"/>
      <c r="O65" s="3"/>
      <c r="P65" s="2"/>
      <c r="Q65" s="2"/>
      <c r="R65" s="2"/>
      <c r="S65" s="2"/>
      <c r="T65" s="2"/>
      <c r="U65" s="2"/>
      <c r="V65" s="2"/>
      <c r="W65" s="2"/>
      <c r="X65" s="2"/>
    </row>
    <row r="66" spans="1:24" hidden="1">
      <c r="A66" s="3"/>
      <c r="B66" s="104">
        <f>IF(B64=B65,1,0)</f>
        <v>1</v>
      </c>
      <c r="C66" s="104"/>
      <c r="D66" s="3" t="s">
        <v>130</v>
      </c>
      <c r="E66" s="3"/>
      <c r="F66" s="3"/>
      <c r="G66" s="3"/>
      <c r="H66" s="3"/>
      <c r="I66" s="3"/>
      <c r="J66" s="3"/>
      <c r="K66" s="3"/>
      <c r="L66" s="3"/>
      <c r="M66" s="104">
        <f>IF(M64=M65,1,0)</f>
        <v>0</v>
      </c>
      <c r="N66" s="104"/>
      <c r="O66" s="3"/>
      <c r="P66" s="2"/>
      <c r="Q66" s="2"/>
      <c r="R66" s="2"/>
      <c r="S66" s="2"/>
      <c r="T66" s="2"/>
      <c r="U66" s="2"/>
      <c r="V66" s="2"/>
      <c r="W66" s="2"/>
      <c r="X66" s="2"/>
    </row>
    <row r="67" spans="1:24" hidden="1">
      <c r="A67" s="3"/>
      <c r="B67" s="3"/>
      <c r="C67" s="3"/>
      <c r="D67" s="3"/>
      <c r="E67" s="3"/>
      <c r="F67" s="3"/>
      <c r="G67" s="3"/>
      <c r="H67" s="3"/>
      <c r="I67" s="3"/>
      <c r="J67" s="3"/>
      <c r="K67" s="3"/>
      <c r="L67" s="3"/>
      <c r="M67" s="3"/>
      <c r="N67" s="3"/>
      <c r="O67" s="3"/>
      <c r="P67" s="2"/>
      <c r="Q67" s="2"/>
      <c r="R67" s="2"/>
      <c r="S67" s="2"/>
      <c r="T67" s="2"/>
      <c r="U67" s="2"/>
      <c r="V67" s="2"/>
      <c r="W67" s="2"/>
      <c r="X67" s="2"/>
    </row>
    <row r="68" spans="1:24" hidden="1">
      <c r="A68" s="3"/>
      <c r="B68" s="104">
        <f>B62+B66</f>
        <v>2</v>
      </c>
      <c r="C68" s="104"/>
      <c r="D68" s="3"/>
      <c r="E68" s="3"/>
      <c r="F68" s="3"/>
      <c r="G68" s="3"/>
      <c r="H68" s="3"/>
      <c r="I68" s="3"/>
      <c r="J68" s="3"/>
      <c r="K68" s="3"/>
      <c r="L68" s="3"/>
      <c r="M68" s="104">
        <f>M62+M66</f>
        <v>0</v>
      </c>
      <c r="N68" s="104"/>
      <c r="O68" s="3"/>
      <c r="P68" s="2"/>
      <c r="Q68" s="2"/>
      <c r="R68" s="2"/>
      <c r="S68" s="2"/>
      <c r="T68" s="2"/>
      <c r="U68" s="2"/>
      <c r="V68" s="2"/>
      <c r="W68" s="2"/>
      <c r="X68" s="2"/>
    </row>
    <row r="69" spans="1:24" hidden="1">
      <c r="A69" s="3"/>
      <c r="B69" s="104" t="str">
        <f>IF(B68=1,"Yes","")</f>
        <v/>
      </c>
      <c r="C69" s="104"/>
      <c r="D69" s="3"/>
      <c r="E69" s="3"/>
      <c r="F69" s="3"/>
      <c r="G69" s="3"/>
      <c r="H69" s="3"/>
      <c r="I69" s="3"/>
      <c r="J69" s="3"/>
      <c r="K69" s="3"/>
      <c r="L69" s="3"/>
      <c r="M69" s="104" t="str">
        <f>IF(M68=1,"Yes","")</f>
        <v/>
      </c>
      <c r="N69" s="104"/>
      <c r="O69" s="3"/>
      <c r="P69" s="2"/>
      <c r="Q69" s="2"/>
      <c r="R69" s="2"/>
      <c r="S69" s="2"/>
      <c r="T69" s="2"/>
      <c r="U69" s="2"/>
      <c r="V69" s="2"/>
      <c r="W69" s="2"/>
      <c r="X69" s="2"/>
    </row>
  </sheetData>
  <sheetProtection algorithmName="SHA-512" hashValue="4FqZ/29lYtd2MDBU0A1DwauejuksQZ8ucXFbZWZsiXMHk/+4iDP4PJwZ55wz572jWrtCIN4pviHhfxLbBhanTQ==" saltValue="FzQqvTuKt/HiezOKN9T/fA==" spinCount="100000" sheet="1" objects="1" scenarios="1"/>
  <mergeCells count="122">
    <mergeCell ref="M61:N61"/>
    <mergeCell ref="M60:N60"/>
    <mergeCell ref="M62:N62"/>
    <mergeCell ref="M64:N64"/>
    <mergeCell ref="M65:N65"/>
    <mergeCell ref="M66:N66"/>
    <mergeCell ref="M68:N68"/>
    <mergeCell ref="M69:N69"/>
    <mergeCell ref="B68:C68"/>
    <mergeCell ref="B69:C69"/>
    <mergeCell ref="B61:C61"/>
    <mergeCell ref="B62:C62"/>
    <mergeCell ref="B64:C64"/>
    <mergeCell ref="B65:C65"/>
    <mergeCell ref="B66:C66"/>
    <mergeCell ref="B60:C60"/>
    <mergeCell ref="B20:D21"/>
    <mergeCell ref="E20:G21"/>
    <mergeCell ref="H20:J21"/>
    <mergeCell ref="K20:M21"/>
    <mergeCell ref="B36:D37"/>
    <mergeCell ref="E36:G37"/>
    <mergeCell ref="H36:J37"/>
    <mergeCell ref="B12:D13"/>
    <mergeCell ref="B11:D11"/>
    <mergeCell ref="K36:M37"/>
    <mergeCell ref="E15:G15"/>
    <mergeCell ref="E16:G16"/>
    <mergeCell ref="E17:G17"/>
    <mergeCell ref="H15:J15"/>
    <mergeCell ref="H16:J16"/>
    <mergeCell ref="H17:J17"/>
    <mergeCell ref="K15:M15"/>
    <mergeCell ref="K16:M16"/>
    <mergeCell ref="B15:D17"/>
    <mergeCell ref="I1:T2"/>
    <mergeCell ref="I3:T3"/>
    <mergeCell ref="N7:T7"/>
    <mergeCell ref="N8:T9"/>
    <mergeCell ref="F12:G13"/>
    <mergeCell ref="F11:G11"/>
    <mergeCell ref="B8:L9"/>
    <mergeCell ref="B7:L7"/>
    <mergeCell ref="N15:P15"/>
    <mergeCell ref="Q15:S15"/>
    <mergeCell ref="I11:L11"/>
    <mergeCell ref="I12:L13"/>
    <mergeCell ref="N16:P16"/>
    <mergeCell ref="Q16:S16"/>
    <mergeCell ref="K17:M17"/>
    <mergeCell ref="N17:P17"/>
    <mergeCell ref="Q17:S17"/>
    <mergeCell ref="E18:G19"/>
    <mergeCell ref="H18:J19"/>
    <mergeCell ref="K18:M19"/>
    <mergeCell ref="N18:P19"/>
    <mergeCell ref="Q18:S19"/>
    <mergeCell ref="N20:P21"/>
    <mergeCell ref="Q20:S21"/>
    <mergeCell ref="B18:D19"/>
    <mergeCell ref="B42:D43"/>
    <mergeCell ref="E42:G43"/>
    <mergeCell ref="H42:J43"/>
    <mergeCell ref="K42:M43"/>
    <mergeCell ref="N42:P43"/>
    <mergeCell ref="B24:D25"/>
    <mergeCell ref="E24:G25"/>
    <mergeCell ref="H24:J25"/>
    <mergeCell ref="K24:M25"/>
    <mergeCell ref="N24:P25"/>
    <mergeCell ref="Q24:S25"/>
    <mergeCell ref="B22:D23"/>
    <mergeCell ref="E22:G23"/>
    <mergeCell ref="H22:J23"/>
    <mergeCell ref="K22:M23"/>
    <mergeCell ref="N22:P23"/>
    <mergeCell ref="Q22:S23"/>
    <mergeCell ref="B28:D29"/>
    <mergeCell ref="E28:G29"/>
    <mergeCell ref="H28:J29"/>
    <mergeCell ref="K28:M29"/>
    <mergeCell ref="N28:P29"/>
    <mergeCell ref="Q28:S29"/>
    <mergeCell ref="B26:D27"/>
    <mergeCell ref="E26:G27"/>
    <mergeCell ref="H26:J27"/>
    <mergeCell ref="K26:M27"/>
    <mergeCell ref="N26:P27"/>
    <mergeCell ref="Q26:S27"/>
    <mergeCell ref="B32:D33"/>
    <mergeCell ref="E32:G33"/>
    <mergeCell ref="H32:J33"/>
    <mergeCell ref="K32:M33"/>
    <mergeCell ref="N32:P33"/>
    <mergeCell ref="Q32:S33"/>
    <mergeCell ref="B30:D31"/>
    <mergeCell ref="E30:G31"/>
    <mergeCell ref="H30:J31"/>
    <mergeCell ref="K30:M31"/>
    <mergeCell ref="N30:P31"/>
    <mergeCell ref="Q30:S31"/>
    <mergeCell ref="N36:P37"/>
    <mergeCell ref="Q36:S37"/>
    <mergeCell ref="B34:D35"/>
    <mergeCell ref="E34:G35"/>
    <mergeCell ref="H34:J35"/>
    <mergeCell ref="K34:M35"/>
    <mergeCell ref="N34:P35"/>
    <mergeCell ref="Q34:S35"/>
    <mergeCell ref="Q42:S43"/>
    <mergeCell ref="B40:D41"/>
    <mergeCell ref="E40:G41"/>
    <mergeCell ref="H40:J41"/>
    <mergeCell ref="K40:M41"/>
    <mergeCell ref="N40:P41"/>
    <mergeCell ref="Q40:S41"/>
    <mergeCell ref="B38:D39"/>
    <mergeCell ref="E38:G39"/>
    <mergeCell ref="H38:J39"/>
    <mergeCell ref="K38:M39"/>
    <mergeCell ref="N38:P39"/>
    <mergeCell ref="Q38:S39"/>
  </mergeCells>
  <phoneticPr fontId="4" type="noConversion"/>
  <dataValidations xWindow="230" yWindow="533" count="9">
    <dataValidation allowBlank="1" showInputMessage="1" showErrorMessage="1" promptTitle="CLUB NAME" prompt="Enter the name of your club" sqref="B8:L9" xr:uid="{00000000-0002-0000-0200-000000000000}"/>
    <dataValidation allowBlank="1" showInputMessage="1" showErrorMessage="1" promptTitle="COURSE NAME" prompt="If you have more than one course you may want to run different Forward Sales Reports for each. Enter the name of the course this report relates to here" sqref="N8:T9" xr:uid="{00000000-0002-0000-0200-000001000000}"/>
    <dataValidation type="list" allowBlank="1" showInputMessage="1" showErrorMessage="1" promptTitle="YEAR" prompt="Enter the year" sqref="B12:D13" xr:uid="{00000000-0002-0000-0200-000002000000}">
      <formula1>$V$16:$V$26</formula1>
    </dataValidation>
    <dataValidation allowBlank="1" showInputMessage="1" showErrorMessage="1" promptTitle="VAT" prompt="Enter the current VAT rate" sqref="F12:G13" xr:uid="{00000000-0002-0000-0200-000003000000}"/>
    <dataValidation type="whole" allowBlank="1" showInputMessage="1" showErrorMessage="1" promptTitle="NUMBER OF GOLF DAYS" prompt="This is the budgeted number of golf days event you're expecting in this month" sqref="E18:G41" xr:uid="{00000000-0002-0000-0200-000004000000}">
      <formula1>0</formula1>
      <formula2>200</formula2>
    </dataValidation>
    <dataValidation type="whole" allowBlank="1" showInputMessage="1" showErrorMessage="1" promptTitle="NUMBER OF PARTICIPANTS" prompt="This is the budgeted number of participants you're expecting to attend all golf days in this month" sqref="H18:J41" xr:uid="{00000000-0002-0000-0200-000005000000}">
      <formula1>0</formula1>
      <formula2>5000</formula2>
    </dataValidation>
    <dataValidation type="decimal" allowBlank="1" showInputMessage="1" showErrorMessage="1" promptTitle="GREEN FEE REVENUE (exc VAT)" prompt="This is the budgeted amount of green fee revenue you are anticipating from all golf days in this month" sqref="K18:M41" xr:uid="{00000000-0002-0000-0200-000006000000}">
      <formula1>0</formula1>
      <formula2>50000</formula2>
    </dataValidation>
    <dataValidation type="decimal" allowBlank="1" showInputMessage="1" showErrorMessage="1" promptTitle="CATERING REVENUE (exc VAT)" prompt="This is the budgeted amount of catering revenue you are anticipating from all golf days in this month" sqref="N18:P41" xr:uid="{00000000-0002-0000-0200-000007000000}">
      <formula1>0</formula1>
      <formula2>50000</formula2>
    </dataValidation>
    <dataValidation type="decimal" allowBlank="1" showInputMessage="1" showErrorMessage="1" promptTitle="OTHER REVENUE (exc VAT)" prompt="This is the budgeted amount of other revenue you are anticipating from all golf days in this month. This may be things such as course planners, trolley/buggy hire, merchandise sales etc." sqref="Q18:S41" xr:uid="{00000000-0002-0000-0200-000008000000}">
      <formula1>0</formula1>
      <formula2>50000</formula2>
    </dataValidation>
  </dataValidations>
  <pageMargins left="0.15944881889763785" right="0.15944881889763785" top="0.40944881889763785" bottom="0.40944881889763785"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13"/>
  <sheetViews>
    <sheetView showRowColHeaders="0" zoomScale="125" workbookViewId="0">
      <pane ySplit="7" topLeftCell="A8" activePane="bottomLeft" state="frozen"/>
      <selection pane="bottomLeft" activeCell="B8" sqref="B8:C8"/>
    </sheetView>
  </sheetViews>
  <sheetFormatPr baseColWidth="10" defaultColWidth="0" defaultRowHeight="11" zeroHeight="1"/>
  <cols>
    <col min="1" max="1" width="0.5" style="9" customWidth="1"/>
    <col min="2" max="29" width="4" style="9" customWidth="1"/>
    <col min="30" max="30" width="0.5" style="9" customWidth="1"/>
    <col min="31" max="33" width="10.6640625" style="9" hidden="1" customWidth="1"/>
    <col min="34" max="34" width="0" style="9" hidden="1" customWidth="1"/>
    <col min="35" max="16384" width="10.6640625" style="9" hidden="1"/>
  </cols>
  <sheetData>
    <row r="1" spans="1:33" ht="13" customHeight="1">
      <c r="A1" s="12"/>
      <c r="G1" s="24"/>
      <c r="H1" s="24"/>
      <c r="I1" s="24"/>
      <c r="J1" s="24"/>
      <c r="K1" s="228" t="s">
        <v>145</v>
      </c>
      <c r="L1" s="228"/>
      <c r="M1" s="228"/>
      <c r="N1" s="228"/>
      <c r="O1" s="228"/>
      <c r="P1" s="228"/>
      <c r="Q1" s="228"/>
      <c r="R1" s="228"/>
      <c r="S1" s="228"/>
      <c r="T1" s="228"/>
      <c r="U1" s="24"/>
      <c r="V1" s="24"/>
      <c r="W1" s="24"/>
      <c r="X1" s="24"/>
      <c r="Y1" s="24"/>
      <c r="Z1" s="24"/>
      <c r="AA1" s="10"/>
      <c r="AB1" s="10"/>
      <c r="AC1" s="11" t="str">
        <f>Sep!AC1</f>
        <v>© Promote Golf 2025 - Version 1.0</v>
      </c>
    </row>
    <row r="2" spans="1:33">
      <c r="A2" s="13"/>
      <c r="G2" s="24"/>
      <c r="H2" s="24"/>
      <c r="I2" s="24"/>
      <c r="J2" s="24"/>
      <c r="K2" s="24"/>
      <c r="L2" s="24"/>
      <c r="M2" s="228" t="str">
        <f>"January "&amp;'Set-Up'!$B$12</f>
        <v xml:space="preserve">January </v>
      </c>
      <c r="N2" s="228"/>
      <c r="O2" s="228"/>
      <c r="P2" s="228"/>
      <c r="Q2" s="228"/>
      <c r="R2" s="228"/>
      <c r="S2" s="24"/>
      <c r="T2" s="24"/>
      <c r="U2" s="24"/>
      <c r="V2" s="24"/>
      <c r="W2" s="24"/>
      <c r="X2" s="24"/>
      <c r="Y2" s="24"/>
      <c r="Z2" s="24"/>
      <c r="AA2" s="232">
        <f ca="1">NOW()</f>
        <v>45933.450954513886</v>
      </c>
      <c r="AB2" s="232"/>
      <c r="AC2" s="232"/>
    </row>
    <row r="3" spans="1:33" ht="11" customHeight="1" thickBot="1">
      <c r="A3" s="13"/>
      <c r="G3" s="25"/>
      <c r="H3" s="25"/>
      <c r="I3" s="25"/>
      <c r="J3" s="25"/>
      <c r="K3" s="25"/>
      <c r="L3" s="229" t="str">
        <f>'Set-Up'!$B$8&amp;Jan!AF4&amp;'Set-Up'!$N$8</f>
        <v/>
      </c>
      <c r="M3" s="229"/>
      <c r="N3" s="229"/>
      <c r="O3" s="229"/>
      <c r="P3" s="229"/>
      <c r="Q3" s="229"/>
      <c r="R3" s="229"/>
      <c r="S3" s="229"/>
      <c r="T3" s="25"/>
      <c r="U3" s="25"/>
      <c r="V3" s="25"/>
      <c r="W3" s="25"/>
      <c r="X3" s="25"/>
      <c r="Y3" s="25"/>
      <c r="Z3" s="25"/>
      <c r="AC3" s="16" t="str">
        <f>"DATA AUDIT RESULT - "&amp;V99</f>
        <v>DATA AUDIT RESULT - PASS</v>
      </c>
    </row>
    <row r="4" spans="1:33" ht="11" customHeight="1">
      <c r="A4" s="15"/>
      <c r="B4" s="207" t="s">
        <v>137</v>
      </c>
      <c r="C4" s="208"/>
      <c r="D4" s="213" t="s">
        <v>139</v>
      </c>
      <c r="E4" s="208"/>
      <c r="F4" s="217" t="s">
        <v>138</v>
      </c>
      <c r="G4" s="217"/>
      <c r="H4" s="217"/>
      <c r="I4" s="217"/>
      <c r="J4" s="217"/>
      <c r="K4" s="218"/>
      <c r="L4" s="233" t="s">
        <v>136</v>
      </c>
      <c r="M4" s="234"/>
      <c r="N4" s="234"/>
      <c r="O4" s="234"/>
      <c r="P4" s="235"/>
      <c r="Q4" s="213" t="s">
        <v>73</v>
      </c>
      <c r="R4" s="213"/>
      <c r="S4" s="213"/>
      <c r="T4" s="207" t="s">
        <v>140</v>
      </c>
      <c r="U4" s="208"/>
      <c r="V4" s="213" t="s">
        <v>67</v>
      </c>
      <c r="W4" s="208"/>
      <c r="X4" s="213" t="s">
        <v>0</v>
      </c>
      <c r="Y4" s="208"/>
      <c r="Z4" s="213" t="s">
        <v>11</v>
      </c>
      <c r="AA4" s="208"/>
      <c r="AB4" s="213" t="s">
        <v>74</v>
      </c>
      <c r="AC4" s="242"/>
      <c r="AE4" s="8"/>
      <c r="AF4" s="8" t="str">
        <f>IF('Set-Up'!$N$8="",""," - ")</f>
        <v/>
      </c>
      <c r="AG4" s="8"/>
    </row>
    <row r="5" spans="1:33" ht="11" customHeight="1">
      <c r="A5" s="15"/>
      <c r="B5" s="209"/>
      <c r="C5" s="210"/>
      <c r="D5" s="214"/>
      <c r="E5" s="210"/>
      <c r="F5" s="219"/>
      <c r="G5" s="219"/>
      <c r="H5" s="219"/>
      <c r="I5" s="219"/>
      <c r="J5" s="219"/>
      <c r="K5" s="220"/>
      <c r="L5" s="236"/>
      <c r="M5" s="237"/>
      <c r="N5" s="237"/>
      <c r="O5" s="237"/>
      <c r="P5" s="238"/>
      <c r="Q5" s="214"/>
      <c r="R5" s="214"/>
      <c r="S5" s="214"/>
      <c r="T5" s="209"/>
      <c r="U5" s="210"/>
      <c r="V5" s="214"/>
      <c r="W5" s="210"/>
      <c r="X5" s="214"/>
      <c r="Y5" s="210"/>
      <c r="Z5" s="214"/>
      <c r="AA5" s="210"/>
      <c r="AB5" s="214"/>
      <c r="AC5" s="243"/>
      <c r="AE5" s="8"/>
      <c r="AF5" s="71"/>
      <c r="AG5" s="8"/>
    </row>
    <row r="6" spans="1:33">
      <c r="A6" s="15"/>
      <c r="B6" s="209"/>
      <c r="C6" s="210"/>
      <c r="D6" s="214"/>
      <c r="E6" s="210"/>
      <c r="F6" s="219"/>
      <c r="G6" s="219"/>
      <c r="H6" s="219"/>
      <c r="I6" s="219"/>
      <c r="J6" s="219"/>
      <c r="K6" s="220"/>
      <c r="L6" s="236"/>
      <c r="M6" s="237"/>
      <c r="N6" s="237"/>
      <c r="O6" s="237"/>
      <c r="P6" s="238"/>
      <c r="Q6" s="214"/>
      <c r="R6" s="214"/>
      <c r="S6" s="214"/>
      <c r="T6" s="209"/>
      <c r="U6" s="210"/>
      <c r="V6" s="214"/>
      <c r="W6" s="210"/>
      <c r="X6" s="214"/>
      <c r="Y6" s="210"/>
      <c r="Z6" s="214"/>
      <c r="AA6" s="210"/>
      <c r="AB6" s="214"/>
      <c r="AC6" s="243"/>
      <c r="AE6" s="8"/>
      <c r="AF6" s="8"/>
      <c r="AG6" s="8"/>
    </row>
    <row r="7" spans="1:33" ht="11" customHeight="1" thickBot="1">
      <c r="A7" s="15"/>
      <c r="B7" s="211"/>
      <c r="C7" s="212"/>
      <c r="D7" s="215"/>
      <c r="E7" s="212"/>
      <c r="F7" s="221"/>
      <c r="G7" s="221"/>
      <c r="H7" s="221"/>
      <c r="I7" s="221"/>
      <c r="J7" s="221"/>
      <c r="K7" s="222"/>
      <c r="L7" s="239"/>
      <c r="M7" s="240"/>
      <c r="N7" s="240"/>
      <c r="O7" s="240"/>
      <c r="P7" s="241"/>
      <c r="Q7" s="215"/>
      <c r="R7" s="215"/>
      <c r="S7" s="215"/>
      <c r="T7" s="211"/>
      <c r="U7" s="212"/>
      <c r="V7" s="215"/>
      <c r="W7" s="212"/>
      <c r="X7" s="215"/>
      <c r="Y7" s="212"/>
      <c r="Z7" s="215"/>
      <c r="AA7" s="212"/>
      <c r="AB7" s="215"/>
      <c r="AC7" s="244"/>
      <c r="AE7" s="8"/>
      <c r="AF7" s="8"/>
      <c r="AG7" s="8"/>
    </row>
    <row r="8" spans="1:33">
      <c r="A8" s="15"/>
      <c r="B8" s="199"/>
      <c r="C8" s="200"/>
      <c r="D8" s="201"/>
      <c r="E8" s="202"/>
      <c r="F8" s="216"/>
      <c r="G8" s="216"/>
      <c r="H8" s="216"/>
      <c r="I8" s="216"/>
      <c r="J8" s="216"/>
      <c r="K8" s="216"/>
      <c r="L8" s="230"/>
      <c r="M8" s="216"/>
      <c r="N8" s="216"/>
      <c r="O8" s="216"/>
      <c r="P8" s="231"/>
      <c r="Q8" s="203"/>
      <c r="R8" s="203"/>
      <c r="S8" s="224"/>
      <c r="T8" s="203"/>
      <c r="U8" s="204"/>
      <c r="V8" s="205"/>
      <c r="W8" s="206"/>
      <c r="X8" s="205"/>
      <c r="Y8" s="206"/>
      <c r="Z8" s="205"/>
      <c r="AA8" s="206"/>
      <c r="AB8" s="245" t="str">
        <f>IF((V8+X8+Z8)&gt;0.1,(V8+X8+Z8),"")</f>
        <v/>
      </c>
      <c r="AC8" s="246"/>
      <c r="AE8" s="8"/>
      <c r="AF8" s="8"/>
      <c r="AG8" s="8"/>
    </row>
    <row r="9" spans="1:33">
      <c r="A9" s="15"/>
      <c r="B9" s="199"/>
      <c r="C9" s="200"/>
      <c r="D9" s="201"/>
      <c r="E9" s="202"/>
      <c r="F9" s="216"/>
      <c r="G9" s="216"/>
      <c r="H9" s="216"/>
      <c r="I9" s="216"/>
      <c r="J9" s="216"/>
      <c r="K9" s="216"/>
      <c r="L9" s="230"/>
      <c r="M9" s="216"/>
      <c r="N9" s="216"/>
      <c r="O9" s="216"/>
      <c r="P9" s="231"/>
      <c r="Q9" s="203"/>
      <c r="R9" s="203"/>
      <c r="S9" s="224"/>
      <c r="T9" s="203"/>
      <c r="U9" s="204"/>
      <c r="V9" s="205"/>
      <c r="W9" s="206"/>
      <c r="X9" s="205"/>
      <c r="Y9" s="206"/>
      <c r="Z9" s="205"/>
      <c r="AA9" s="206"/>
      <c r="AB9" s="245" t="str">
        <f t="shared" ref="AB9:AB50" si="0">IF((V9+X9+Z9)&gt;0.1,(V9+X9+Z9),"")</f>
        <v/>
      </c>
      <c r="AC9" s="246"/>
      <c r="AE9" s="8"/>
      <c r="AF9" s="8"/>
      <c r="AG9" s="8"/>
    </row>
    <row r="10" spans="1:33">
      <c r="A10" s="15"/>
      <c r="B10" s="199"/>
      <c r="C10" s="200"/>
      <c r="D10" s="201"/>
      <c r="E10" s="202"/>
      <c r="F10" s="216"/>
      <c r="G10" s="216"/>
      <c r="H10" s="216"/>
      <c r="I10" s="216"/>
      <c r="J10" s="216"/>
      <c r="K10" s="216"/>
      <c r="L10" s="230"/>
      <c r="M10" s="216"/>
      <c r="N10" s="216"/>
      <c r="O10" s="216"/>
      <c r="P10" s="231"/>
      <c r="Q10" s="203"/>
      <c r="R10" s="203"/>
      <c r="S10" s="224"/>
      <c r="T10" s="203"/>
      <c r="U10" s="204"/>
      <c r="V10" s="205"/>
      <c r="W10" s="206"/>
      <c r="X10" s="205"/>
      <c r="Y10" s="206"/>
      <c r="Z10" s="205"/>
      <c r="AA10" s="206"/>
      <c r="AB10" s="245" t="str">
        <f t="shared" si="0"/>
        <v/>
      </c>
      <c r="AC10" s="246"/>
      <c r="AE10" s="8"/>
      <c r="AF10" s="8"/>
      <c r="AG10" s="8"/>
    </row>
    <row r="11" spans="1:33">
      <c r="A11" s="15"/>
      <c r="B11" s="199"/>
      <c r="C11" s="200"/>
      <c r="D11" s="201"/>
      <c r="E11" s="202"/>
      <c r="F11" s="216"/>
      <c r="G11" s="216"/>
      <c r="H11" s="216"/>
      <c r="I11" s="216"/>
      <c r="J11" s="216"/>
      <c r="K11" s="216"/>
      <c r="L11" s="230"/>
      <c r="M11" s="216"/>
      <c r="N11" s="216"/>
      <c r="O11" s="216"/>
      <c r="P11" s="231"/>
      <c r="Q11" s="203"/>
      <c r="R11" s="203"/>
      <c r="S11" s="224"/>
      <c r="T11" s="203"/>
      <c r="U11" s="204"/>
      <c r="V11" s="205"/>
      <c r="W11" s="206"/>
      <c r="X11" s="205"/>
      <c r="Y11" s="206"/>
      <c r="Z11" s="205"/>
      <c r="AA11" s="206"/>
      <c r="AB11" s="245" t="str">
        <f t="shared" si="0"/>
        <v/>
      </c>
      <c r="AC11" s="246"/>
      <c r="AE11" s="8"/>
      <c r="AF11" s="8"/>
      <c r="AG11" s="8"/>
    </row>
    <row r="12" spans="1:33">
      <c r="A12" s="15"/>
      <c r="B12" s="199"/>
      <c r="C12" s="200"/>
      <c r="D12" s="201"/>
      <c r="E12" s="202"/>
      <c r="F12" s="216"/>
      <c r="G12" s="216"/>
      <c r="H12" s="216"/>
      <c r="I12" s="216"/>
      <c r="J12" s="216"/>
      <c r="K12" s="216"/>
      <c r="L12" s="230"/>
      <c r="M12" s="216"/>
      <c r="N12" s="216"/>
      <c r="O12" s="216"/>
      <c r="P12" s="231"/>
      <c r="Q12" s="203"/>
      <c r="R12" s="203"/>
      <c r="S12" s="224"/>
      <c r="T12" s="203"/>
      <c r="U12" s="204"/>
      <c r="V12" s="205"/>
      <c r="W12" s="206"/>
      <c r="X12" s="205"/>
      <c r="Y12" s="206"/>
      <c r="Z12" s="205"/>
      <c r="AA12" s="206"/>
      <c r="AB12" s="245" t="str">
        <f t="shared" si="0"/>
        <v/>
      </c>
      <c r="AC12" s="246"/>
      <c r="AE12" s="8"/>
      <c r="AF12" s="8"/>
      <c r="AG12" s="8"/>
    </row>
    <row r="13" spans="1:33">
      <c r="A13" s="15"/>
      <c r="B13" s="199"/>
      <c r="C13" s="200"/>
      <c r="D13" s="201"/>
      <c r="E13" s="202"/>
      <c r="F13" s="216"/>
      <c r="G13" s="216"/>
      <c r="H13" s="216"/>
      <c r="I13" s="216"/>
      <c r="J13" s="216"/>
      <c r="K13" s="216"/>
      <c r="L13" s="230"/>
      <c r="M13" s="216"/>
      <c r="N13" s="216"/>
      <c r="O13" s="216"/>
      <c r="P13" s="231"/>
      <c r="Q13" s="203"/>
      <c r="R13" s="203"/>
      <c r="S13" s="224"/>
      <c r="T13" s="203"/>
      <c r="U13" s="204"/>
      <c r="V13" s="205"/>
      <c r="W13" s="206"/>
      <c r="X13" s="205"/>
      <c r="Y13" s="206"/>
      <c r="Z13" s="205"/>
      <c r="AA13" s="206"/>
      <c r="AB13" s="245" t="str">
        <f t="shared" si="0"/>
        <v/>
      </c>
      <c r="AC13" s="246"/>
      <c r="AE13" s="8"/>
      <c r="AF13" s="8"/>
      <c r="AG13" s="8"/>
    </row>
    <row r="14" spans="1:33">
      <c r="A14" s="15"/>
      <c r="B14" s="199"/>
      <c r="C14" s="200"/>
      <c r="D14" s="201"/>
      <c r="E14" s="202"/>
      <c r="F14" s="216"/>
      <c r="G14" s="216"/>
      <c r="H14" s="216"/>
      <c r="I14" s="216"/>
      <c r="J14" s="216"/>
      <c r="K14" s="216"/>
      <c r="L14" s="230"/>
      <c r="M14" s="216"/>
      <c r="N14" s="216"/>
      <c r="O14" s="216"/>
      <c r="P14" s="231"/>
      <c r="Q14" s="203"/>
      <c r="R14" s="203"/>
      <c r="S14" s="224"/>
      <c r="T14" s="203"/>
      <c r="U14" s="204"/>
      <c r="V14" s="205"/>
      <c r="W14" s="206"/>
      <c r="X14" s="205"/>
      <c r="Y14" s="206"/>
      <c r="Z14" s="205"/>
      <c r="AA14" s="206"/>
      <c r="AB14" s="245" t="str">
        <f t="shared" si="0"/>
        <v/>
      </c>
      <c r="AC14" s="246"/>
      <c r="AE14" s="8"/>
      <c r="AF14" s="8"/>
      <c r="AG14" s="8"/>
    </row>
    <row r="15" spans="1:33">
      <c r="A15" s="15"/>
      <c r="B15" s="199"/>
      <c r="C15" s="200"/>
      <c r="D15" s="201"/>
      <c r="E15" s="202"/>
      <c r="F15" s="216"/>
      <c r="G15" s="216"/>
      <c r="H15" s="216"/>
      <c r="I15" s="216"/>
      <c r="J15" s="216"/>
      <c r="K15" s="216"/>
      <c r="L15" s="230"/>
      <c r="M15" s="216"/>
      <c r="N15" s="216"/>
      <c r="O15" s="216"/>
      <c r="P15" s="231"/>
      <c r="Q15" s="203"/>
      <c r="R15" s="203"/>
      <c r="S15" s="224"/>
      <c r="T15" s="203"/>
      <c r="U15" s="204"/>
      <c r="V15" s="205"/>
      <c r="W15" s="206"/>
      <c r="X15" s="205"/>
      <c r="Y15" s="206"/>
      <c r="Z15" s="205"/>
      <c r="AA15" s="206"/>
      <c r="AB15" s="245" t="str">
        <f t="shared" si="0"/>
        <v/>
      </c>
      <c r="AC15" s="246"/>
      <c r="AE15" s="8"/>
      <c r="AF15" s="8"/>
      <c r="AG15" s="8"/>
    </row>
    <row r="16" spans="1:33">
      <c r="A16" s="15"/>
      <c r="B16" s="199"/>
      <c r="C16" s="200"/>
      <c r="D16" s="201"/>
      <c r="E16" s="202"/>
      <c r="F16" s="216"/>
      <c r="G16" s="216"/>
      <c r="H16" s="216"/>
      <c r="I16" s="216"/>
      <c r="J16" s="216"/>
      <c r="K16" s="216"/>
      <c r="L16" s="230"/>
      <c r="M16" s="216"/>
      <c r="N16" s="216"/>
      <c r="O16" s="216"/>
      <c r="P16" s="231"/>
      <c r="Q16" s="203"/>
      <c r="R16" s="203"/>
      <c r="S16" s="224"/>
      <c r="T16" s="203"/>
      <c r="U16" s="204"/>
      <c r="V16" s="205"/>
      <c r="W16" s="206"/>
      <c r="X16" s="205"/>
      <c r="Y16" s="206"/>
      <c r="Z16" s="205"/>
      <c r="AA16" s="206"/>
      <c r="AB16" s="245" t="str">
        <f t="shared" si="0"/>
        <v/>
      </c>
      <c r="AC16" s="246"/>
      <c r="AE16" s="8"/>
      <c r="AF16" s="8"/>
      <c r="AG16" s="8"/>
    </row>
    <row r="17" spans="1:33">
      <c r="A17" s="15"/>
      <c r="B17" s="199"/>
      <c r="C17" s="200"/>
      <c r="D17" s="201"/>
      <c r="E17" s="202"/>
      <c r="F17" s="216"/>
      <c r="G17" s="216"/>
      <c r="H17" s="216"/>
      <c r="I17" s="216"/>
      <c r="J17" s="216"/>
      <c r="K17" s="216"/>
      <c r="L17" s="230"/>
      <c r="M17" s="216"/>
      <c r="N17" s="216"/>
      <c r="O17" s="216"/>
      <c r="P17" s="231"/>
      <c r="Q17" s="203"/>
      <c r="R17" s="203"/>
      <c r="S17" s="224"/>
      <c r="T17" s="203"/>
      <c r="U17" s="204"/>
      <c r="V17" s="205"/>
      <c r="W17" s="206"/>
      <c r="X17" s="205"/>
      <c r="Y17" s="206"/>
      <c r="Z17" s="205"/>
      <c r="AA17" s="206"/>
      <c r="AB17" s="245" t="str">
        <f t="shared" si="0"/>
        <v/>
      </c>
      <c r="AC17" s="246"/>
      <c r="AE17" s="8"/>
      <c r="AF17" s="8"/>
      <c r="AG17" s="8"/>
    </row>
    <row r="18" spans="1:33">
      <c r="A18" s="15"/>
      <c r="B18" s="199"/>
      <c r="C18" s="200"/>
      <c r="D18" s="201"/>
      <c r="E18" s="202"/>
      <c r="F18" s="216"/>
      <c r="G18" s="216"/>
      <c r="H18" s="216"/>
      <c r="I18" s="216"/>
      <c r="J18" s="216"/>
      <c r="K18" s="216"/>
      <c r="L18" s="230"/>
      <c r="M18" s="216"/>
      <c r="N18" s="216"/>
      <c r="O18" s="216"/>
      <c r="P18" s="231"/>
      <c r="Q18" s="203"/>
      <c r="R18" s="203"/>
      <c r="S18" s="224"/>
      <c r="T18" s="203"/>
      <c r="U18" s="204"/>
      <c r="V18" s="205"/>
      <c r="W18" s="206"/>
      <c r="X18" s="205"/>
      <c r="Y18" s="206"/>
      <c r="Z18" s="205"/>
      <c r="AA18" s="206"/>
      <c r="AB18" s="245" t="str">
        <f t="shared" si="0"/>
        <v/>
      </c>
      <c r="AC18" s="246"/>
      <c r="AE18" s="8"/>
      <c r="AF18" s="8"/>
      <c r="AG18" s="8"/>
    </row>
    <row r="19" spans="1:33">
      <c r="A19" s="15"/>
      <c r="B19" s="199"/>
      <c r="C19" s="200"/>
      <c r="D19" s="201"/>
      <c r="E19" s="202"/>
      <c r="F19" s="216"/>
      <c r="G19" s="216"/>
      <c r="H19" s="216"/>
      <c r="I19" s="216"/>
      <c r="J19" s="216"/>
      <c r="K19" s="216"/>
      <c r="L19" s="230"/>
      <c r="M19" s="216"/>
      <c r="N19" s="216"/>
      <c r="O19" s="216"/>
      <c r="P19" s="231"/>
      <c r="Q19" s="203"/>
      <c r="R19" s="203"/>
      <c r="S19" s="224"/>
      <c r="T19" s="203"/>
      <c r="U19" s="204"/>
      <c r="V19" s="205"/>
      <c r="W19" s="206"/>
      <c r="X19" s="205"/>
      <c r="Y19" s="206"/>
      <c r="Z19" s="205"/>
      <c r="AA19" s="206"/>
      <c r="AB19" s="245" t="str">
        <f t="shared" si="0"/>
        <v/>
      </c>
      <c r="AC19" s="246"/>
      <c r="AE19" s="8"/>
      <c r="AF19" s="8"/>
      <c r="AG19" s="8"/>
    </row>
    <row r="20" spans="1:33">
      <c r="A20" s="15"/>
      <c r="B20" s="199"/>
      <c r="C20" s="200"/>
      <c r="D20" s="201"/>
      <c r="E20" s="202"/>
      <c r="F20" s="216"/>
      <c r="G20" s="216"/>
      <c r="H20" s="216"/>
      <c r="I20" s="216"/>
      <c r="J20" s="216"/>
      <c r="K20" s="216"/>
      <c r="L20" s="230"/>
      <c r="M20" s="216"/>
      <c r="N20" s="216"/>
      <c r="O20" s="216"/>
      <c r="P20" s="231"/>
      <c r="Q20" s="203"/>
      <c r="R20" s="203"/>
      <c r="S20" s="224"/>
      <c r="T20" s="203"/>
      <c r="U20" s="204"/>
      <c r="V20" s="205"/>
      <c r="W20" s="206"/>
      <c r="X20" s="205"/>
      <c r="Y20" s="206"/>
      <c r="Z20" s="205"/>
      <c r="AA20" s="206"/>
      <c r="AB20" s="245" t="str">
        <f t="shared" si="0"/>
        <v/>
      </c>
      <c r="AC20" s="246"/>
      <c r="AE20" s="8"/>
      <c r="AF20" s="8"/>
      <c r="AG20" s="8"/>
    </row>
    <row r="21" spans="1:33">
      <c r="A21" s="15"/>
      <c r="B21" s="199"/>
      <c r="C21" s="200"/>
      <c r="D21" s="201"/>
      <c r="E21" s="202"/>
      <c r="F21" s="216"/>
      <c r="G21" s="216"/>
      <c r="H21" s="216"/>
      <c r="I21" s="216"/>
      <c r="J21" s="216"/>
      <c r="K21" s="216"/>
      <c r="L21" s="230"/>
      <c r="M21" s="216"/>
      <c r="N21" s="216"/>
      <c r="O21" s="216"/>
      <c r="P21" s="231"/>
      <c r="Q21" s="203"/>
      <c r="R21" s="203"/>
      <c r="S21" s="224"/>
      <c r="T21" s="203"/>
      <c r="U21" s="204"/>
      <c r="V21" s="205"/>
      <c r="W21" s="206"/>
      <c r="X21" s="205"/>
      <c r="Y21" s="206"/>
      <c r="Z21" s="205"/>
      <c r="AA21" s="206"/>
      <c r="AB21" s="245" t="str">
        <f t="shared" si="0"/>
        <v/>
      </c>
      <c r="AC21" s="246"/>
      <c r="AE21" s="8"/>
      <c r="AF21" s="8"/>
      <c r="AG21" s="8"/>
    </row>
    <row r="22" spans="1:33">
      <c r="A22" s="15"/>
      <c r="B22" s="199"/>
      <c r="C22" s="200"/>
      <c r="D22" s="201"/>
      <c r="E22" s="202"/>
      <c r="F22" s="216"/>
      <c r="G22" s="216"/>
      <c r="H22" s="216"/>
      <c r="I22" s="216"/>
      <c r="J22" s="216"/>
      <c r="K22" s="216"/>
      <c r="L22" s="230"/>
      <c r="M22" s="216"/>
      <c r="N22" s="216"/>
      <c r="O22" s="216"/>
      <c r="P22" s="231"/>
      <c r="Q22" s="203"/>
      <c r="R22" s="203"/>
      <c r="S22" s="224"/>
      <c r="T22" s="203"/>
      <c r="U22" s="204"/>
      <c r="V22" s="205"/>
      <c r="W22" s="206"/>
      <c r="X22" s="205"/>
      <c r="Y22" s="206"/>
      <c r="Z22" s="205"/>
      <c r="AA22" s="206"/>
      <c r="AB22" s="245" t="str">
        <f t="shared" si="0"/>
        <v/>
      </c>
      <c r="AC22" s="246"/>
      <c r="AE22" s="8"/>
      <c r="AF22" s="8"/>
      <c r="AG22" s="8"/>
    </row>
    <row r="23" spans="1:33">
      <c r="A23" s="15"/>
      <c r="B23" s="199"/>
      <c r="C23" s="200"/>
      <c r="D23" s="201"/>
      <c r="E23" s="202"/>
      <c r="F23" s="216"/>
      <c r="G23" s="216"/>
      <c r="H23" s="216"/>
      <c r="I23" s="216"/>
      <c r="J23" s="216"/>
      <c r="K23" s="216"/>
      <c r="L23" s="230"/>
      <c r="M23" s="216"/>
      <c r="N23" s="216"/>
      <c r="O23" s="216"/>
      <c r="P23" s="231"/>
      <c r="Q23" s="203"/>
      <c r="R23" s="203"/>
      <c r="S23" s="224"/>
      <c r="T23" s="203"/>
      <c r="U23" s="204"/>
      <c r="V23" s="205"/>
      <c r="W23" s="206"/>
      <c r="X23" s="205"/>
      <c r="Y23" s="206"/>
      <c r="Z23" s="205"/>
      <c r="AA23" s="206"/>
      <c r="AB23" s="245" t="str">
        <f t="shared" si="0"/>
        <v/>
      </c>
      <c r="AC23" s="246"/>
      <c r="AE23" s="8"/>
      <c r="AF23" s="8"/>
      <c r="AG23" s="8"/>
    </row>
    <row r="24" spans="1:33">
      <c r="A24" s="15"/>
      <c r="B24" s="199"/>
      <c r="C24" s="200"/>
      <c r="D24" s="201"/>
      <c r="E24" s="202"/>
      <c r="F24" s="216"/>
      <c r="G24" s="216"/>
      <c r="H24" s="216"/>
      <c r="I24" s="216"/>
      <c r="J24" s="216"/>
      <c r="K24" s="216"/>
      <c r="L24" s="230"/>
      <c r="M24" s="216"/>
      <c r="N24" s="216"/>
      <c r="O24" s="216"/>
      <c r="P24" s="231"/>
      <c r="Q24" s="203"/>
      <c r="R24" s="203"/>
      <c r="S24" s="224"/>
      <c r="T24" s="203"/>
      <c r="U24" s="204"/>
      <c r="V24" s="205"/>
      <c r="W24" s="206"/>
      <c r="X24" s="205"/>
      <c r="Y24" s="206"/>
      <c r="Z24" s="205"/>
      <c r="AA24" s="206"/>
      <c r="AB24" s="245" t="str">
        <f t="shared" si="0"/>
        <v/>
      </c>
      <c r="AC24" s="246"/>
      <c r="AE24" s="8"/>
      <c r="AF24" s="8"/>
      <c r="AG24" s="8"/>
    </row>
    <row r="25" spans="1:33">
      <c r="A25" s="15"/>
      <c r="B25" s="199"/>
      <c r="C25" s="200"/>
      <c r="D25" s="201"/>
      <c r="E25" s="202"/>
      <c r="F25" s="216"/>
      <c r="G25" s="216"/>
      <c r="H25" s="216"/>
      <c r="I25" s="216"/>
      <c r="J25" s="216"/>
      <c r="K25" s="216"/>
      <c r="L25" s="230"/>
      <c r="M25" s="216"/>
      <c r="N25" s="216"/>
      <c r="O25" s="216"/>
      <c r="P25" s="231"/>
      <c r="Q25" s="203"/>
      <c r="R25" s="203"/>
      <c r="S25" s="224"/>
      <c r="T25" s="203"/>
      <c r="U25" s="204"/>
      <c r="V25" s="205"/>
      <c r="W25" s="206"/>
      <c r="X25" s="205"/>
      <c r="Y25" s="206"/>
      <c r="Z25" s="205"/>
      <c r="AA25" s="206"/>
      <c r="AB25" s="245" t="str">
        <f t="shared" si="0"/>
        <v/>
      </c>
      <c r="AC25" s="246"/>
      <c r="AE25" s="8"/>
      <c r="AF25" s="8"/>
      <c r="AG25" s="8"/>
    </row>
    <row r="26" spans="1:33">
      <c r="A26" s="15"/>
      <c r="B26" s="199"/>
      <c r="C26" s="200"/>
      <c r="D26" s="201"/>
      <c r="E26" s="202"/>
      <c r="F26" s="216"/>
      <c r="G26" s="216"/>
      <c r="H26" s="216"/>
      <c r="I26" s="216"/>
      <c r="J26" s="216"/>
      <c r="K26" s="216"/>
      <c r="L26" s="230"/>
      <c r="M26" s="216"/>
      <c r="N26" s="216"/>
      <c r="O26" s="216"/>
      <c r="P26" s="231"/>
      <c r="Q26" s="203"/>
      <c r="R26" s="203"/>
      <c r="S26" s="224"/>
      <c r="T26" s="203"/>
      <c r="U26" s="204"/>
      <c r="V26" s="205"/>
      <c r="W26" s="206"/>
      <c r="X26" s="205"/>
      <c r="Y26" s="206"/>
      <c r="Z26" s="205"/>
      <c r="AA26" s="206"/>
      <c r="AB26" s="245" t="str">
        <f t="shared" si="0"/>
        <v/>
      </c>
      <c r="AC26" s="246"/>
      <c r="AE26" s="8"/>
      <c r="AF26" s="8"/>
      <c r="AG26" s="8"/>
    </row>
    <row r="27" spans="1:33">
      <c r="A27" s="15"/>
      <c r="B27" s="199"/>
      <c r="C27" s="200"/>
      <c r="D27" s="201"/>
      <c r="E27" s="202"/>
      <c r="F27" s="216"/>
      <c r="G27" s="216"/>
      <c r="H27" s="216"/>
      <c r="I27" s="216"/>
      <c r="J27" s="216"/>
      <c r="K27" s="216"/>
      <c r="L27" s="230"/>
      <c r="M27" s="216"/>
      <c r="N27" s="216"/>
      <c r="O27" s="216"/>
      <c r="P27" s="231"/>
      <c r="Q27" s="203"/>
      <c r="R27" s="203"/>
      <c r="S27" s="224"/>
      <c r="T27" s="203"/>
      <c r="U27" s="204"/>
      <c r="V27" s="205"/>
      <c r="W27" s="206"/>
      <c r="X27" s="205"/>
      <c r="Y27" s="206"/>
      <c r="Z27" s="205"/>
      <c r="AA27" s="206"/>
      <c r="AB27" s="245" t="str">
        <f t="shared" si="0"/>
        <v/>
      </c>
      <c r="AC27" s="246"/>
      <c r="AE27" s="8"/>
      <c r="AF27" s="8"/>
      <c r="AG27" s="8"/>
    </row>
    <row r="28" spans="1:33">
      <c r="A28" s="15"/>
      <c r="B28" s="199"/>
      <c r="C28" s="200"/>
      <c r="D28" s="201"/>
      <c r="E28" s="202"/>
      <c r="F28" s="216"/>
      <c r="G28" s="216"/>
      <c r="H28" s="216"/>
      <c r="I28" s="216"/>
      <c r="J28" s="216"/>
      <c r="K28" s="216"/>
      <c r="L28" s="230"/>
      <c r="M28" s="216"/>
      <c r="N28" s="216"/>
      <c r="O28" s="216"/>
      <c r="P28" s="231"/>
      <c r="Q28" s="203"/>
      <c r="R28" s="203"/>
      <c r="S28" s="224"/>
      <c r="T28" s="203"/>
      <c r="U28" s="204"/>
      <c r="V28" s="205"/>
      <c r="W28" s="206"/>
      <c r="X28" s="205"/>
      <c r="Y28" s="206"/>
      <c r="Z28" s="205"/>
      <c r="AA28" s="206"/>
      <c r="AB28" s="245" t="str">
        <f t="shared" si="0"/>
        <v/>
      </c>
      <c r="AC28" s="246"/>
      <c r="AE28" s="8"/>
      <c r="AF28" s="8"/>
      <c r="AG28" s="8"/>
    </row>
    <row r="29" spans="1:33">
      <c r="A29" s="15"/>
      <c r="B29" s="199"/>
      <c r="C29" s="200"/>
      <c r="D29" s="201"/>
      <c r="E29" s="202"/>
      <c r="F29" s="216"/>
      <c r="G29" s="216"/>
      <c r="H29" s="216"/>
      <c r="I29" s="216"/>
      <c r="J29" s="216"/>
      <c r="K29" s="216"/>
      <c r="L29" s="230"/>
      <c r="M29" s="216"/>
      <c r="N29" s="216"/>
      <c r="O29" s="216"/>
      <c r="P29" s="231"/>
      <c r="Q29" s="203"/>
      <c r="R29" s="203"/>
      <c r="S29" s="224"/>
      <c r="T29" s="203"/>
      <c r="U29" s="204"/>
      <c r="V29" s="205"/>
      <c r="W29" s="206"/>
      <c r="X29" s="205"/>
      <c r="Y29" s="206"/>
      <c r="Z29" s="205"/>
      <c r="AA29" s="206"/>
      <c r="AB29" s="245" t="str">
        <f t="shared" si="0"/>
        <v/>
      </c>
      <c r="AC29" s="246"/>
      <c r="AE29" s="8"/>
      <c r="AF29" s="8"/>
      <c r="AG29" s="8"/>
    </row>
    <row r="30" spans="1:33">
      <c r="A30" s="15"/>
      <c r="B30" s="199"/>
      <c r="C30" s="200"/>
      <c r="D30" s="201"/>
      <c r="E30" s="202"/>
      <c r="F30" s="216"/>
      <c r="G30" s="216"/>
      <c r="H30" s="216"/>
      <c r="I30" s="216"/>
      <c r="J30" s="216"/>
      <c r="K30" s="216"/>
      <c r="L30" s="230"/>
      <c r="M30" s="216"/>
      <c r="N30" s="216"/>
      <c r="O30" s="216"/>
      <c r="P30" s="231"/>
      <c r="Q30" s="203"/>
      <c r="R30" s="203"/>
      <c r="S30" s="224"/>
      <c r="T30" s="203"/>
      <c r="U30" s="204"/>
      <c r="V30" s="205"/>
      <c r="W30" s="206"/>
      <c r="X30" s="205"/>
      <c r="Y30" s="206"/>
      <c r="Z30" s="205"/>
      <c r="AA30" s="206"/>
      <c r="AB30" s="245" t="str">
        <f t="shared" si="0"/>
        <v/>
      </c>
      <c r="AC30" s="246"/>
      <c r="AE30" s="8"/>
      <c r="AF30" s="8"/>
      <c r="AG30" s="8"/>
    </row>
    <row r="31" spans="1:33">
      <c r="A31" s="15"/>
      <c r="B31" s="199"/>
      <c r="C31" s="200"/>
      <c r="D31" s="201"/>
      <c r="E31" s="202"/>
      <c r="F31" s="216"/>
      <c r="G31" s="216"/>
      <c r="H31" s="216"/>
      <c r="I31" s="216"/>
      <c r="J31" s="216"/>
      <c r="K31" s="216"/>
      <c r="L31" s="230"/>
      <c r="M31" s="216"/>
      <c r="N31" s="216"/>
      <c r="O31" s="216"/>
      <c r="P31" s="231"/>
      <c r="Q31" s="203"/>
      <c r="R31" s="203"/>
      <c r="S31" s="224"/>
      <c r="T31" s="203"/>
      <c r="U31" s="204"/>
      <c r="V31" s="205"/>
      <c r="W31" s="206"/>
      <c r="X31" s="205"/>
      <c r="Y31" s="206"/>
      <c r="Z31" s="205"/>
      <c r="AA31" s="206"/>
      <c r="AB31" s="245" t="str">
        <f t="shared" si="0"/>
        <v/>
      </c>
      <c r="AC31" s="246"/>
      <c r="AE31" s="8"/>
      <c r="AF31" s="8"/>
      <c r="AG31" s="8"/>
    </row>
    <row r="32" spans="1:33">
      <c r="A32" s="15"/>
      <c r="B32" s="199"/>
      <c r="C32" s="200"/>
      <c r="D32" s="201"/>
      <c r="E32" s="202"/>
      <c r="F32" s="216"/>
      <c r="G32" s="216"/>
      <c r="H32" s="216"/>
      <c r="I32" s="216"/>
      <c r="J32" s="216"/>
      <c r="K32" s="216"/>
      <c r="L32" s="230"/>
      <c r="M32" s="216"/>
      <c r="N32" s="216"/>
      <c r="O32" s="216"/>
      <c r="P32" s="231"/>
      <c r="Q32" s="203"/>
      <c r="R32" s="203"/>
      <c r="S32" s="224"/>
      <c r="T32" s="203"/>
      <c r="U32" s="204"/>
      <c r="V32" s="205"/>
      <c r="W32" s="206"/>
      <c r="X32" s="205"/>
      <c r="Y32" s="206"/>
      <c r="Z32" s="205"/>
      <c r="AA32" s="206"/>
      <c r="AB32" s="245" t="str">
        <f t="shared" si="0"/>
        <v/>
      </c>
      <c r="AC32" s="246"/>
      <c r="AE32" s="8"/>
      <c r="AF32" s="8"/>
      <c r="AG32" s="8"/>
    </row>
    <row r="33" spans="1:33">
      <c r="A33" s="15"/>
      <c r="B33" s="199"/>
      <c r="C33" s="200"/>
      <c r="D33" s="201"/>
      <c r="E33" s="202"/>
      <c r="F33" s="216"/>
      <c r="G33" s="216"/>
      <c r="H33" s="216"/>
      <c r="I33" s="216"/>
      <c r="J33" s="216"/>
      <c r="K33" s="216"/>
      <c r="L33" s="230"/>
      <c r="M33" s="216"/>
      <c r="N33" s="216"/>
      <c r="O33" s="216"/>
      <c r="P33" s="231"/>
      <c r="Q33" s="203"/>
      <c r="R33" s="203"/>
      <c r="S33" s="224"/>
      <c r="T33" s="203"/>
      <c r="U33" s="204"/>
      <c r="V33" s="205"/>
      <c r="W33" s="206"/>
      <c r="X33" s="205"/>
      <c r="Y33" s="206"/>
      <c r="Z33" s="205"/>
      <c r="AA33" s="206"/>
      <c r="AB33" s="245" t="str">
        <f t="shared" si="0"/>
        <v/>
      </c>
      <c r="AC33" s="246"/>
      <c r="AE33" s="8"/>
      <c r="AF33" s="8"/>
      <c r="AG33" s="8"/>
    </row>
    <row r="34" spans="1:33">
      <c r="A34" s="15"/>
      <c r="B34" s="199"/>
      <c r="C34" s="200"/>
      <c r="D34" s="201"/>
      <c r="E34" s="202"/>
      <c r="F34" s="216"/>
      <c r="G34" s="216"/>
      <c r="H34" s="216"/>
      <c r="I34" s="216"/>
      <c r="J34" s="216"/>
      <c r="K34" s="216"/>
      <c r="L34" s="230"/>
      <c r="M34" s="216"/>
      <c r="N34" s="216"/>
      <c r="O34" s="216"/>
      <c r="P34" s="231"/>
      <c r="Q34" s="203"/>
      <c r="R34" s="203"/>
      <c r="S34" s="224"/>
      <c r="T34" s="203"/>
      <c r="U34" s="204"/>
      <c r="V34" s="205"/>
      <c r="W34" s="206"/>
      <c r="X34" s="205"/>
      <c r="Y34" s="206"/>
      <c r="Z34" s="205"/>
      <c r="AA34" s="206"/>
      <c r="AB34" s="245" t="str">
        <f t="shared" si="0"/>
        <v/>
      </c>
      <c r="AC34" s="246"/>
      <c r="AE34" s="8"/>
      <c r="AF34" s="8"/>
      <c r="AG34" s="8"/>
    </row>
    <row r="35" spans="1:33">
      <c r="A35" s="15"/>
      <c r="B35" s="199"/>
      <c r="C35" s="200"/>
      <c r="D35" s="201"/>
      <c r="E35" s="202"/>
      <c r="F35" s="216"/>
      <c r="G35" s="216"/>
      <c r="H35" s="216"/>
      <c r="I35" s="216"/>
      <c r="J35" s="216"/>
      <c r="K35" s="216"/>
      <c r="L35" s="230"/>
      <c r="M35" s="216"/>
      <c r="N35" s="216"/>
      <c r="O35" s="216"/>
      <c r="P35" s="231"/>
      <c r="Q35" s="203"/>
      <c r="R35" s="203"/>
      <c r="S35" s="224"/>
      <c r="T35" s="203"/>
      <c r="U35" s="204"/>
      <c r="V35" s="205"/>
      <c r="W35" s="206"/>
      <c r="X35" s="205"/>
      <c r="Y35" s="206"/>
      <c r="Z35" s="205"/>
      <c r="AA35" s="206"/>
      <c r="AB35" s="245" t="str">
        <f t="shared" si="0"/>
        <v/>
      </c>
      <c r="AC35" s="246"/>
      <c r="AE35" s="8"/>
      <c r="AF35" s="8"/>
      <c r="AG35" s="8"/>
    </row>
    <row r="36" spans="1:33">
      <c r="A36" s="15"/>
      <c r="B36" s="199"/>
      <c r="C36" s="200"/>
      <c r="D36" s="201"/>
      <c r="E36" s="202"/>
      <c r="F36" s="216"/>
      <c r="G36" s="216"/>
      <c r="H36" s="216"/>
      <c r="I36" s="216"/>
      <c r="J36" s="216"/>
      <c r="K36" s="216"/>
      <c r="L36" s="230"/>
      <c r="M36" s="216"/>
      <c r="N36" s="216"/>
      <c r="O36" s="216"/>
      <c r="P36" s="231"/>
      <c r="Q36" s="203"/>
      <c r="R36" s="203"/>
      <c r="S36" s="224"/>
      <c r="T36" s="203"/>
      <c r="U36" s="204"/>
      <c r="V36" s="205"/>
      <c r="W36" s="206"/>
      <c r="X36" s="205"/>
      <c r="Y36" s="206"/>
      <c r="Z36" s="205"/>
      <c r="AA36" s="206"/>
      <c r="AB36" s="245" t="str">
        <f t="shared" si="0"/>
        <v/>
      </c>
      <c r="AC36" s="246"/>
      <c r="AE36" s="8"/>
      <c r="AF36" s="8"/>
      <c r="AG36" s="8"/>
    </row>
    <row r="37" spans="1:33">
      <c r="A37" s="15"/>
      <c r="B37" s="199"/>
      <c r="C37" s="200"/>
      <c r="D37" s="201"/>
      <c r="E37" s="202"/>
      <c r="F37" s="216"/>
      <c r="G37" s="216"/>
      <c r="H37" s="216"/>
      <c r="I37" s="216"/>
      <c r="J37" s="216"/>
      <c r="K37" s="216"/>
      <c r="L37" s="230"/>
      <c r="M37" s="216"/>
      <c r="N37" s="216"/>
      <c r="O37" s="216"/>
      <c r="P37" s="231"/>
      <c r="Q37" s="203"/>
      <c r="R37" s="203"/>
      <c r="S37" s="224"/>
      <c r="T37" s="203"/>
      <c r="U37" s="204"/>
      <c r="V37" s="205"/>
      <c r="W37" s="206"/>
      <c r="X37" s="205"/>
      <c r="Y37" s="206"/>
      <c r="Z37" s="205"/>
      <c r="AA37" s="206"/>
      <c r="AB37" s="245" t="str">
        <f t="shared" si="0"/>
        <v/>
      </c>
      <c r="AC37" s="246"/>
      <c r="AE37" s="8"/>
      <c r="AF37" s="8"/>
      <c r="AG37" s="8"/>
    </row>
    <row r="38" spans="1:33">
      <c r="A38" s="15"/>
      <c r="B38" s="199"/>
      <c r="C38" s="200"/>
      <c r="D38" s="201"/>
      <c r="E38" s="202"/>
      <c r="F38" s="216"/>
      <c r="G38" s="216"/>
      <c r="H38" s="216"/>
      <c r="I38" s="216"/>
      <c r="J38" s="216"/>
      <c r="K38" s="216"/>
      <c r="L38" s="230"/>
      <c r="M38" s="216"/>
      <c r="N38" s="216"/>
      <c r="O38" s="216"/>
      <c r="P38" s="231"/>
      <c r="Q38" s="203"/>
      <c r="R38" s="203"/>
      <c r="S38" s="224"/>
      <c r="T38" s="203"/>
      <c r="U38" s="204"/>
      <c r="V38" s="205"/>
      <c r="W38" s="206"/>
      <c r="X38" s="205"/>
      <c r="Y38" s="206"/>
      <c r="Z38" s="205"/>
      <c r="AA38" s="206"/>
      <c r="AB38" s="245" t="str">
        <f t="shared" si="0"/>
        <v/>
      </c>
      <c r="AC38" s="246"/>
      <c r="AE38" s="8"/>
      <c r="AF38" s="8"/>
      <c r="AG38" s="8"/>
    </row>
    <row r="39" spans="1:33">
      <c r="A39" s="15"/>
      <c r="B39" s="199"/>
      <c r="C39" s="200"/>
      <c r="D39" s="201"/>
      <c r="E39" s="202"/>
      <c r="F39" s="216"/>
      <c r="G39" s="216"/>
      <c r="H39" s="216"/>
      <c r="I39" s="216"/>
      <c r="J39" s="216"/>
      <c r="K39" s="216"/>
      <c r="L39" s="230"/>
      <c r="M39" s="216"/>
      <c r="N39" s="216"/>
      <c r="O39" s="216"/>
      <c r="P39" s="231"/>
      <c r="Q39" s="203"/>
      <c r="R39" s="203"/>
      <c r="S39" s="224"/>
      <c r="T39" s="203"/>
      <c r="U39" s="204"/>
      <c r="V39" s="205"/>
      <c r="W39" s="206"/>
      <c r="X39" s="205"/>
      <c r="Y39" s="206"/>
      <c r="Z39" s="205"/>
      <c r="AA39" s="206"/>
      <c r="AB39" s="245" t="str">
        <f t="shared" si="0"/>
        <v/>
      </c>
      <c r="AC39" s="246"/>
      <c r="AE39" s="8"/>
      <c r="AF39" s="8"/>
      <c r="AG39" s="8"/>
    </row>
    <row r="40" spans="1:33">
      <c r="A40" s="15"/>
      <c r="B40" s="199"/>
      <c r="C40" s="200"/>
      <c r="D40" s="201"/>
      <c r="E40" s="202"/>
      <c r="F40" s="216"/>
      <c r="G40" s="216"/>
      <c r="H40" s="216"/>
      <c r="I40" s="216"/>
      <c r="J40" s="216"/>
      <c r="K40" s="216"/>
      <c r="L40" s="230"/>
      <c r="M40" s="216"/>
      <c r="N40" s="216"/>
      <c r="O40" s="216"/>
      <c r="P40" s="231"/>
      <c r="Q40" s="203"/>
      <c r="R40" s="203"/>
      <c r="S40" s="224"/>
      <c r="T40" s="203"/>
      <c r="U40" s="204"/>
      <c r="V40" s="205"/>
      <c r="W40" s="206"/>
      <c r="X40" s="205"/>
      <c r="Y40" s="206"/>
      <c r="Z40" s="205"/>
      <c r="AA40" s="206"/>
      <c r="AB40" s="245" t="str">
        <f t="shared" si="0"/>
        <v/>
      </c>
      <c r="AC40" s="246"/>
      <c r="AE40" s="8"/>
      <c r="AF40" s="8"/>
      <c r="AG40" s="8"/>
    </row>
    <row r="41" spans="1:33">
      <c r="A41" s="15"/>
      <c r="B41" s="199"/>
      <c r="C41" s="200"/>
      <c r="D41" s="201"/>
      <c r="E41" s="202"/>
      <c r="F41" s="216"/>
      <c r="G41" s="216"/>
      <c r="H41" s="216"/>
      <c r="I41" s="216"/>
      <c r="J41" s="216"/>
      <c r="K41" s="216"/>
      <c r="L41" s="230"/>
      <c r="M41" s="216"/>
      <c r="N41" s="216"/>
      <c r="O41" s="216"/>
      <c r="P41" s="231"/>
      <c r="Q41" s="203"/>
      <c r="R41" s="203"/>
      <c r="S41" s="224"/>
      <c r="T41" s="203"/>
      <c r="U41" s="204"/>
      <c r="V41" s="205"/>
      <c r="W41" s="206"/>
      <c r="X41" s="205"/>
      <c r="Y41" s="206"/>
      <c r="Z41" s="205"/>
      <c r="AA41" s="206"/>
      <c r="AB41" s="245" t="str">
        <f>IF((V41+X41+Z41)&gt;0.1,(V41+X41+Z41),"")</f>
        <v/>
      </c>
      <c r="AC41" s="246"/>
      <c r="AE41" s="8"/>
      <c r="AF41" s="8"/>
      <c r="AG41" s="8"/>
    </row>
    <row r="42" spans="1:33">
      <c r="A42" s="15"/>
      <c r="B42" s="199"/>
      <c r="C42" s="200"/>
      <c r="D42" s="201"/>
      <c r="E42" s="202"/>
      <c r="F42" s="216"/>
      <c r="G42" s="216"/>
      <c r="H42" s="216"/>
      <c r="I42" s="216"/>
      <c r="J42" s="216"/>
      <c r="K42" s="216"/>
      <c r="L42" s="230"/>
      <c r="M42" s="216"/>
      <c r="N42" s="216"/>
      <c r="O42" s="216"/>
      <c r="P42" s="231"/>
      <c r="Q42" s="203"/>
      <c r="R42" s="203"/>
      <c r="S42" s="224"/>
      <c r="T42" s="203"/>
      <c r="U42" s="204"/>
      <c r="V42" s="205"/>
      <c r="W42" s="206"/>
      <c r="X42" s="205"/>
      <c r="Y42" s="206"/>
      <c r="Z42" s="205"/>
      <c r="AA42" s="206"/>
      <c r="AB42" s="245" t="str">
        <f t="shared" si="0"/>
        <v/>
      </c>
      <c r="AC42" s="246"/>
      <c r="AE42" s="8"/>
      <c r="AF42" s="8"/>
      <c r="AG42" s="8"/>
    </row>
    <row r="43" spans="1:33">
      <c r="A43" s="15"/>
      <c r="B43" s="199"/>
      <c r="C43" s="200"/>
      <c r="D43" s="201"/>
      <c r="E43" s="202"/>
      <c r="F43" s="216"/>
      <c r="G43" s="216"/>
      <c r="H43" s="216"/>
      <c r="I43" s="216"/>
      <c r="J43" s="216"/>
      <c r="K43" s="216"/>
      <c r="L43" s="230"/>
      <c r="M43" s="216"/>
      <c r="N43" s="216"/>
      <c r="O43" s="216"/>
      <c r="P43" s="231"/>
      <c r="Q43" s="203"/>
      <c r="R43" s="203"/>
      <c r="S43" s="224"/>
      <c r="T43" s="203"/>
      <c r="U43" s="204"/>
      <c r="V43" s="205"/>
      <c r="W43" s="206"/>
      <c r="X43" s="205"/>
      <c r="Y43" s="206"/>
      <c r="Z43" s="205"/>
      <c r="AA43" s="206"/>
      <c r="AB43" s="245" t="str">
        <f t="shared" si="0"/>
        <v/>
      </c>
      <c r="AC43" s="246"/>
      <c r="AE43" s="8"/>
      <c r="AF43" s="8"/>
      <c r="AG43" s="8"/>
    </row>
    <row r="44" spans="1:33">
      <c r="A44" s="15"/>
      <c r="B44" s="199"/>
      <c r="C44" s="200"/>
      <c r="D44" s="201"/>
      <c r="E44" s="202"/>
      <c r="F44" s="216"/>
      <c r="G44" s="216"/>
      <c r="H44" s="216"/>
      <c r="I44" s="216"/>
      <c r="J44" s="216"/>
      <c r="K44" s="216"/>
      <c r="L44" s="230"/>
      <c r="M44" s="216"/>
      <c r="N44" s="216"/>
      <c r="O44" s="216"/>
      <c r="P44" s="231"/>
      <c r="Q44" s="203"/>
      <c r="R44" s="203"/>
      <c r="S44" s="224"/>
      <c r="T44" s="203"/>
      <c r="U44" s="204"/>
      <c r="V44" s="205"/>
      <c r="W44" s="206"/>
      <c r="X44" s="205"/>
      <c r="Y44" s="206"/>
      <c r="Z44" s="205"/>
      <c r="AA44" s="206"/>
      <c r="AB44" s="245" t="str">
        <f t="shared" si="0"/>
        <v/>
      </c>
      <c r="AC44" s="246"/>
      <c r="AE44" s="8"/>
      <c r="AF44" s="8"/>
      <c r="AG44" s="8"/>
    </row>
    <row r="45" spans="1:33">
      <c r="A45" s="15"/>
      <c r="B45" s="199"/>
      <c r="C45" s="200"/>
      <c r="D45" s="201"/>
      <c r="E45" s="202"/>
      <c r="F45" s="216"/>
      <c r="G45" s="216"/>
      <c r="H45" s="216"/>
      <c r="I45" s="216"/>
      <c r="J45" s="216"/>
      <c r="K45" s="216"/>
      <c r="L45" s="230"/>
      <c r="M45" s="216"/>
      <c r="N45" s="216"/>
      <c r="O45" s="216"/>
      <c r="P45" s="231"/>
      <c r="Q45" s="203"/>
      <c r="R45" s="203"/>
      <c r="S45" s="224"/>
      <c r="T45" s="203"/>
      <c r="U45" s="204"/>
      <c r="V45" s="205"/>
      <c r="W45" s="206"/>
      <c r="X45" s="205"/>
      <c r="Y45" s="206"/>
      <c r="Z45" s="205"/>
      <c r="AA45" s="206"/>
      <c r="AB45" s="245" t="str">
        <f t="shared" si="0"/>
        <v/>
      </c>
      <c r="AC45" s="246"/>
      <c r="AE45" s="8"/>
      <c r="AF45" s="8"/>
      <c r="AG45" s="8"/>
    </row>
    <row r="46" spans="1:33">
      <c r="A46" s="15"/>
      <c r="B46" s="199"/>
      <c r="C46" s="200"/>
      <c r="D46" s="201"/>
      <c r="E46" s="202"/>
      <c r="F46" s="216"/>
      <c r="G46" s="216"/>
      <c r="H46" s="216"/>
      <c r="I46" s="216"/>
      <c r="J46" s="216"/>
      <c r="K46" s="216"/>
      <c r="L46" s="230"/>
      <c r="M46" s="216"/>
      <c r="N46" s="216"/>
      <c r="O46" s="216"/>
      <c r="P46" s="231"/>
      <c r="Q46" s="203"/>
      <c r="R46" s="203"/>
      <c r="S46" s="224"/>
      <c r="T46" s="203"/>
      <c r="U46" s="204"/>
      <c r="V46" s="205"/>
      <c r="W46" s="206"/>
      <c r="X46" s="205"/>
      <c r="Y46" s="206"/>
      <c r="Z46" s="205"/>
      <c r="AA46" s="206"/>
      <c r="AB46" s="245" t="str">
        <f t="shared" si="0"/>
        <v/>
      </c>
      <c r="AC46" s="246"/>
      <c r="AE46" s="8"/>
      <c r="AF46" s="8"/>
      <c r="AG46" s="8"/>
    </row>
    <row r="47" spans="1:33">
      <c r="A47" s="15"/>
      <c r="B47" s="199"/>
      <c r="C47" s="200"/>
      <c r="D47" s="201"/>
      <c r="E47" s="202"/>
      <c r="F47" s="216"/>
      <c r="G47" s="216"/>
      <c r="H47" s="216"/>
      <c r="I47" s="216"/>
      <c r="J47" s="216"/>
      <c r="K47" s="216"/>
      <c r="L47" s="230"/>
      <c r="M47" s="216"/>
      <c r="N47" s="216"/>
      <c r="O47" s="216"/>
      <c r="P47" s="231"/>
      <c r="Q47" s="203"/>
      <c r="R47" s="203"/>
      <c r="S47" s="224"/>
      <c r="T47" s="203"/>
      <c r="U47" s="204"/>
      <c r="V47" s="205"/>
      <c r="W47" s="206"/>
      <c r="X47" s="205"/>
      <c r="Y47" s="206"/>
      <c r="Z47" s="205"/>
      <c r="AA47" s="206"/>
      <c r="AB47" s="245" t="str">
        <f t="shared" si="0"/>
        <v/>
      </c>
      <c r="AC47" s="246"/>
      <c r="AE47" s="8"/>
      <c r="AF47" s="8"/>
      <c r="AG47" s="8"/>
    </row>
    <row r="48" spans="1:33">
      <c r="A48" s="15"/>
      <c r="B48" s="199"/>
      <c r="C48" s="200"/>
      <c r="D48" s="201"/>
      <c r="E48" s="202"/>
      <c r="F48" s="216"/>
      <c r="G48" s="216"/>
      <c r="H48" s="216"/>
      <c r="I48" s="216"/>
      <c r="J48" s="216"/>
      <c r="K48" s="216"/>
      <c r="L48" s="230"/>
      <c r="M48" s="216"/>
      <c r="N48" s="216"/>
      <c r="O48" s="216"/>
      <c r="P48" s="231"/>
      <c r="Q48" s="203"/>
      <c r="R48" s="203"/>
      <c r="S48" s="224"/>
      <c r="T48" s="203"/>
      <c r="U48" s="204"/>
      <c r="V48" s="205"/>
      <c r="W48" s="206"/>
      <c r="X48" s="205"/>
      <c r="Y48" s="206"/>
      <c r="Z48" s="205"/>
      <c r="AA48" s="206"/>
      <c r="AB48" s="245" t="str">
        <f t="shared" si="0"/>
        <v/>
      </c>
      <c r="AC48" s="246"/>
      <c r="AE48" s="8"/>
      <c r="AF48" s="8"/>
      <c r="AG48" s="8"/>
    </row>
    <row r="49" spans="1:34">
      <c r="A49" s="15"/>
      <c r="B49" s="199"/>
      <c r="C49" s="200"/>
      <c r="D49" s="201"/>
      <c r="E49" s="202"/>
      <c r="F49" s="216"/>
      <c r="G49" s="216"/>
      <c r="H49" s="216"/>
      <c r="I49" s="216"/>
      <c r="J49" s="216"/>
      <c r="K49" s="216"/>
      <c r="L49" s="230"/>
      <c r="M49" s="216"/>
      <c r="N49" s="216"/>
      <c r="O49" s="216"/>
      <c r="P49" s="231"/>
      <c r="Q49" s="203"/>
      <c r="R49" s="203"/>
      <c r="S49" s="224"/>
      <c r="T49" s="203"/>
      <c r="U49" s="204"/>
      <c r="V49" s="205"/>
      <c r="W49" s="206"/>
      <c r="X49" s="205"/>
      <c r="Y49" s="206"/>
      <c r="Z49" s="205"/>
      <c r="AA49" s="206"/>
      <c r="AB49" s="245" t="str">
        <f t="shared" si="0"/>
        <v/>
      </c>
      <c r="AC49" s="246"/>
      <c r="AE49" s="8"/>
      <c r="AF49" s="8"/>
      <c r="AG49" s="8"/>
    </row>
    <row r="50" spans="1:34" ht="12" thickBot="1">
      <c r="A50" s="15"/>
      <c r="B50" s="195"/>
      <c r="C50" s="196"/>
      <c r="D50" s="197"/>
      <c r="E50" s="198"/>
      <c r="F50" s="223"/>
      <c r="G50" s="223"/>
      <c r="H50" s="223"/>
      <c r="I50" s="223"/>
      <c r="J50" s="223"/>
      <c r="K50" s="223"/>
      <c r="L50" s="247"/>
      <c r="M50" s="223"/>
      <c r="N50" s="223"/>
      <c r="O50" s="223"/>
      <c r="P50" s="248"/>
      <c r="Q50" s="225"/>
      <c r="R50" s="225"/>
      <c r="S50" s="226"/>
      <c r="T50" s="225"/>
      <c r="U50" s="227"/>
      <c r="V50" s="253"/>
      <c r="W50" s="254"/>
      <c r="X50" s="253"/>
      <c r="Y50" s="254"/>
      <c r="Z50" s="253"/>
      <c r="AA50" s="254"/>
      <c r="AB50" s="251" t="str">
        <f t="shared" si="0"/>
        <v/>
      </c>
      <c r="AC50" s="252"/>
      <c r="AE50" s="8"/>
      <c r="AF50" s="8"/>
      <c r="AG50" s="8"/>
    </row>
    <row r="51" spans="1:34" ht="12" customHeight="1" thickBot="1">
      <c r="A51" s="14"/>
      <c r="B51" s="77" t="str">
        <f>B99&amp;" "&amp;H99&amp;" "&amp;L99&amp;" "&amp;Q99</f>
        <v xml:space="preserve">   </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82"/>
    </row>
    <row r="52" spans="1:34" hidden="1">
      <c r="B52" s="8">
        <f>IF(B8&gt;D8,1,0)</f>
        <v>0</v>
      </c>
      <c r="C52" s="8"/>
      <c r="D52" s="8"/>
      <c r="E52" s="8"/>
      <c r="F52" s="249">
        <f>Feb!F53-1</f>
        <v>-336</v>
      </c>
      <c r="G52" s="249"/>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50">
        <f>F52-30</f>
        <v>-366</v>
      </c>
      <c r="G53" s="250"/>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33"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33"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33"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33"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33"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33"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row r="103" spans="2:33" hidden="1">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E103" s="8"/>
      <c r="AF103" s="8"/>
      <c r="AG103" s="8"/>
    </row>
    <row r="104" spans="2:33" hidden="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E104" s="8"/>
      <c r="AF104" s="8"/>
      <c r="AG104" s="8"/>
    </row>
    <row r="105" spans="2:33" hidden="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E105" s="8"/>
      <c r="AF105" s="8"/>
      <c r="AG105" s="8"/>
    </row>
    <row r="106" spans="2:33" hidden="1">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E106" s="8"/>
      <c r="AF106" s="8"/>
      <c r="AG106" s="8"/>
    </row>
    <row r="107" spans="2:33" hidden="1">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E107" s="8"/>
      <c r="AF107" s="8"/>
      <c r="AG107" s="8"/>
    </row>
    <row r="108" spans="2:33" hidden="1">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E108" s="8"/>
      <c r="AF108" s="8"/>
      <c r="AG108" s="8"/>
    </row>
    <row r="109" spans="2:33" hidden="1">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E109" s="8"/>
      <c r="AF109" s="8"/>
      <c r="AG109" s="8"/>
    </row>
    <row r="110" spans="2:33" hidden="1">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E110" s="8"/>
      <c r="AF110" s="8"/>
      <c r="AG110" s="8"/>
    </row>
    <row r="111" spans="2:33" hidden="1">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E111" s="8"/>
      <c r="AF111" s="8"/>
      <c r="AG111" s="8"/>
    </row>
    <row r="112" spans="2:33" hidden="1">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E112" s="8"/>
      <c r="AF112" s="8"/>
      <c r="AG112" s="8"/>
    </row>
    <row r="113" spans="2:33" hidden="1">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E113" s="8"/>
      <c r="AF113" s="8"/>
      <c r="AG113" s="8"/>
    </row>
  </sheetData>
  <sheetProtection algorithmName="SHA-512" hashValue="lCLPdgC9zILM5RpKTjqbkm+daNPXLdzpcMNO8zfAbSQyytRUbhy6J9d55kSjGWDmSWRdh5t/N88+w1JBUbdgDw==" saltValue="fyuBag3i+vQiH3FApafMRg==" spinCount="100000" sheet="1" objects="1" scenarios="1"/>
  <mergeCells count="446">
    <mergeCell ref="K1:T1"/>
    <mergeCell ref="F52:G52"/>
    <mergeCell ref="F53:G53"/>
    <mergeCell ref="AB46:AC46"/>
    <mergeCell ref="AB47:AC47"/>
    <mergeCell ref="AB48:AC48"/>
    <mergeCell ref="AB49:AC49"/>
    <mergeCell ref="AB50:AC50"/>
    <mergeCell ref="AB40:AC40"/>
    <mergeCell ref="AB41:AC41"/>
    <mergeCell ref="AB42:AC42"/>
    <mergeCell ref="AB43:AC43"/>
    <mergeCell ref="AB44:AC44"/>
    <mergeCell ref="AB45:AC45"/>
    <mergeCell ref="V50:W50"/>
    <mergeCell ref="X50:Y50"/>
    <mergeCell ref="Z50:AA50"/>
    <mergeCell ref="V49:W49"/>
    <mergeCell ref="X49:Y49"/>
    <mergeCell ref="Z49:AA49"/>
    <mergeCell ref="Z42:AA42"/>
    <mergeCell ref="V43:W43"/>
    <mergeCell ref="X43:Y43"/>
    <mergeCell ref="Z43:AA43"/>
    <mergeCell ref="V36:W36"/>
    <mergeCell ref="X36:Y36"/>
    <mergeCell ref="Z36:AA36"/>
    <mergeCell ref="V37:W37"/>
    <mergeCell ref="X37:Y37"/>
    <mergeCell ref="Z37:AA37"/>
    <mergeCell ref="V34:W34"/>
    <mergeCell ref="X34:Y34"/>
    <mergeCell ref="Z34:AA34"/>
    <mergeCell ref="V35:W35"/>
    <mergeCell ref="X35:Y35"/>
    <mergeCell ref="Z35:AA35"/>
    <mergeCell ref="AB34:AC34"/>
    <mergeCell ref="AB35:AC35"/>
    <mergeCell ref="AB36:AC36"/>
    <mergeCell ref="AB37:AC37"/>
    <mergeCell ref="AB38:AC38"/>
    <mergeCell ref="AB39:AC39"/>
    <mergeCell ref="AB28:AC28"/>
    <mergeCell ref="AB29:AC29"/>
    <mergeCell ref="AB30:AC30"/>
    <mergeCell ref="AB31:AC31"/>
    <mergeCell ref="AB32:AC32"/>
    <mergeCell ref="AB33:AC33"/>
    <mergeCell ref="AB22:AC22"/>
    <mergeCell ref="AB23:AC23"/>
    <mergeCell ref="AB24:AC24"/>
    <mergeCell ref="AB25:AC25"/>
    <mergeCell ref="AB26:AC26"/>
    <mergeCell ref="AB27:AC27"/>
    <mergeCell ref="AB16:AC16"/>
    <mergeCell ref="AB17:AC17"/>
    <mergeCell ref="AB18:AC18"/>
    <mergeCell ref="AB19:AC19"/>
    <mergeCell ref="AB20:AC20"/>
    <mergeCell ref="AB21:AC21"/>
    <mergeCell ref="AB9:AC9"/>
    <mergeCell ref="AB10:AC10"/>
    <mergeCell ref="AB11:AC11"/>
    <mergeCell ref="AB12:AC12"/>
    <mergeCell ref="AB13:AC13"/>
    <mergeCell ref="AB14:AC14"/>
    <mergeCell ref="AB15:AC15"/>
    <mergeCell ref="V48:W48"/>
    <mergeCell ref="X48:Y48"/>
    <mergeCell ref="Z48:AA48"/>
    <mergeCell ref="V46:W46"/>
    <mergeCell ref="X46:Y46"/>
    <mergeCell ref="Z46:AA46"/>
    <mergeCell ref="V47:W47"/>
    <mergeCell ref="X47:Y47"/>
    <mergeCell ref="Z47:AA47"/>
    <mergeCell ref="V44:W44"/>
    <mergeCell ref="X44:Y44"/>
    <mergeCell ref="Z44:AA44"/>
    <mergeCell ref="V45:W45"/>
    <mergeCell ref="X45:Y45"/>
    <mergeCell ref="Z45:AA45"/>
    <mergeCell ref="V42:W42"/>
    <mergeCell ref="X42:Y42"/>
    <mergeCell ref="V41:W41"/>
    <mergeCell ref="X41:Y41"/>
    <mergeCell ref="Z41:AA41"/>
    <mergeCell ref="V38:W38"/>
    <mergeCell ref="X38:Y38"/>
    <mergeCell ref="Z38:AA38"/>
    <mergeCell ref="V39:W39"/>
    <mergeCell ref="X39:Y39"/>
    <mergeCell ref="Z39:AA39"/>
    <mergeCell ref="V40:W40"/>
    <mergeCell ref="X40:Y40"/>
    <mergeCell ref="Z40:AA40"/>
    <mergeCell ref="V32:W32"/>
    <mergeCell ref="X32:Y32"/>
    <mergeCell ref="Z32:AA32"/>
    <mergeCell ref="V33:W33"/>
    <mergeCell ref="X33:Y33"/>
    <mergeCell ref="Z33:AA33"/>
    <mergeCell ref="V30:W30"/>
    <mergeCell ref="X30:Y30"/>
    <mergeCell ref="Z30:AA30"/>
    <mergeCell ref="V31:W31"/>
    <mergeCell ref="X31:Y31"/>
    <mergeCell ref="Z31:AA31"/>
    <mergeCell ref="Z22:AA22"/>
    <mergeCell ref="V23:W23"/>
    <mergeCell ref="X23:Y23"/>
    <mergeCell ref="Z23:AA23"/>
    <mergeCell ref="V28:W28"/>
    <mergeCell ref="X28:Y28"/>
    <mergeCell ref="Z28:AA28"/>
    <mergeCell ref="V29:W29"/>
    <mergeCell ref="X29:Y29"/>
    <mergeCell ref="Z29:AA29"/>
    <mergeCell ref="V26:W26"/>
    <mergeCell ref="X26:Y26"/>
    <mergeCell ref="Z26:AA26"/>
    <mergeCell ref="V27:W27"/>
    <mergeCell ref="X27:Y27"/>
    <mergeCell ref="Z27:AA27"/>
    <mergeCell ref="L46:P46"/>
    <mergeCell ref="L47:P47"/>
    <mergeCell ref="L33:P33"/>
    <mergeCell ref="L34:P34"/>
    <mergeCell ref="T36:U36"/>
    <mergeCell ref="T37:U37"/>
    <mergeCell ref="T38:U38"/>
    <mergeCell ref="T39:U39"/>
    <mergeCell ref="L23:P23"/>
    <mergeCell ref="L24:P24"/>
    <mergeCell ref="L25:P25"/>
    <mergeCell ref="L26:P26"/>
    <mergeCell ref="T40:U40"/>
    <mergeCell ref="T41:U41"/>
    <mergeCell ref="L45:P45"/>
    <mergeCell ref="T23:U23"/>
    <mergeCell ref="T24:U24"/>
    <mergeCell ref="T25:U25"/>
    <mergeCell ref="T26:U26"/>
    <mergeCell ref="T27:U27"/>
    <mergeCell ref="T28:U28"/>
    <mergeCell ref="T29:U29"/>
    <mergeCell ref="L35:P35"/>
    <mergeCell ref="L36:P36"/>
    <mergeCell ref="L16:P16"/>
    <mergeCell ref="L17:P17"/>
    <mergeCell ref="Z19:AA19"/>
    <mergeCell ref="V20:W20"/>
    <mergeCell ref="X20:Y20"/>
    <mergeCell ref="Z20:AA20"/>
    <mergeCell ref="V21:W21"/>
    <mergeCell ref="X21:Y21"/>
    <mergeCell ref="Z21:AA21"/>
    <mergeCell ref="L20:P20"/>
    <mergeCell ref="L21:P21"/>
    <mergeCell ref="T16:U16"/>
    <mergeCell ref="T17:U17"/>
    <mergeCell ref="T20:U20"/>
    <mergeCell ref="T21:U21"/>
    <mergeCell ref="Z17:AA17"/>
    <mergeCell ref="Z18:AA18"/>
    <mergeCell ref="Q16:S16"/>
    <mergeCell ref="Q17:S17"/>
    <mergeCell ref="Q18:S18"/>
    <mergeCell ref="Q19:S19"/>
    <mergeCell ref="L48:P48"/>
    <mergeCell ref="L49:P49"/>
    <mergeCell ref="L50:P50"/>
    <mergeCell ref="T4:U7"/>
    <mergeCell ref="V4:W7"/>
    <mergeCell ref="X4:Y7"/>
    <mergeCell ref="Z4:AA7"/>
    <mergeCell ref="V9:W9"/>
    <mergeCell ref="L39:P39"/>
    <mergeCell ref="L40:P40"/>
    <mergeCell ref="L41:P41"/>
    <mergeCell ref="L42:P42"/>
    <mergeCell ref="L43:P43"/>
    <mergeCell ref="L44:P44"/>
    <mergeCell ref="L27:P27"/>
    <mergeCell ref="L28:P28"/>
    <mergeCell ref="L29:P29"/>
    <mergeCell ref="L30:P30"/>
    <mergeCell ref="L31:P31"/>
    <mergeCell ref="L32:P32"/>
    <mergeCell ref="L14:P14"/>
    <mergeCell ref="L15:P15"/>
    <mergeCell ref="T10:U10"/>
    <mergeCell ref="T11:U11"/>
    <mergeCell ref="T14:U14"/>
    <mergeCell ref="T15:U15"/>
    <mergeCell ref="L10:P10"/>
    <mergeCell ref="L11:P11"/>
    <mergeCell ref="L12:P12"/>
    <mergeCell ref="L13:P13"/>
    <mergeCell ref="V10:W10"/>
    <mergeCell ref="V14:W14"/>
    <mergeCell ref="V15:W15"/>
    <mergeCell ref="Z14:AA14"/>
    <mergeCell ref="AA2:AC2"/>
    <mergeCell ref="L4:P7"/>
    <mergeCell ref="L8:P8"/>
    <mergeCell ref="L9:P9"/>
    <mergeCell ref="AB4:AC7"/>
    <mergeCell ref="AB8:AC8"/>
    <mergeCell ref="T9:U9"/>
    <mergeCell ref="X9:Y9"/>
    <mergeCell ref="Z9:AA9"/>
    <mergeCell ref="Q14:S14"/>
    <mergeCell ref="X10:Y10"/>
    <mergeCell ref="Z10:AA10"/>
    <mergeCell ref="V11:W11"/>
    <mergeCell ref="X11:Y11"/>
    <mergeCell ref="Z11:AA11"/>
    <mergeCell ref="V12:W12"/>
    <mergeCell ref="X12:Y12"/>
    <mergeCell ref="Z12:AA12"/>
    <mergeCell ref="V13:W13"/>
    <mergeCell ref="X13:Y13"/>
    <mergeCell ref="Z13:AA13"/>
    <mergeCell ref="T12:U12"/>
    <mergeCell ref="T13:U13"/>
    <mergeCell ref="Q4:S7"/>
    <mergeCell ref="Q8:S8"/>
    <mergeCell ref="Z8:AA8"/>
    <mergeCell ref="M2:R2"/>
    <mergeCell ref="L3:S3"/>
    <mergeCell ref="L37:P37"/>
    <mergeCell ref="L38:P38"/>
    <mergeCell ref="T30:U30"/>
    <mergeCell ref="T31:U31"/>
    <mergeCell ref="T32:U32"/>
    <mergeCell ref="T33:U33"/>
    <mergeCell ref="T34:U34"/>
    <mergeCell ref="T35:U35"/>
    <mergeCell ref="L18:P18"/>
    <mergeCell ref="L19:P19"/>
    <mergeCell ref="Q37:S37"/>
    <mergeCell ref="Q38:S38"/>
    <mergeCell ref="Q26:S26"/>
    <mergeCell ref="Q27:S27"/>
    <mergeCell ref="Q28:S28"/>
    <mergeCell ref="Q29:S29"/>
    <mergeCell ref="L22:P22"/>
    <mergeCell ref="X14:Y14"/>
    <mergeCell ref="X15:Y15"/>
    <mergeCell ref="Q49:S49"/>
    <mergeCell ref="Q50:S50"/>
    <mergeCell ref="T45:U45"/>
    <mergeCell ref="T46:U46"/>
    <mergeCell ref="T47:U47"/>
    <mergeCell ref="T48:U48"/>
    <mergeCell ref="T49:U49"/>
    <mergeCell ref="T50:U50"/>
    <mergeCell ref="Q43:S43"/>
    <mergeCell ref="Q44:S44"/>
    <mergeCell ref="Q45:S45"/>
    <mergeCell ref="Q46:S46"/>
    <mergeCell ref="Q47:S47"/>
    <mergeCell ref="Q48:S48"/>
    <mergeCell ref="Q42:S42"/>
    <mergeCell ref="Q32:S32"/>
    <mergeCell ref="Q33:S33"/>
    <mergeCell ref="Q34:S34"/>
    <mergeCell ref="Q35:S35"/>
    <mergeCell ref="Q36:S36"/>
    <mergeCell ref="T42:U42"/>
    <mergeCell ref="T43:U43"/>
    <mergeCell ref="T44:U44"/>
    <mergeCell ref="Z15:AA15"/>
    <mergeCell ref="T18:U18"/>
    <mergeCell ref="T19:U19"/>
    <mergeCell ref="Q30:S30"/>
    <mergeCell ref="Q31:S31"/>
    <mergeCell ref="Q20:S20"/>
    <mergeCell ref="Q21:S21"/>
    <mergeCell ref="Q22:S22"/>
    <mergeCell ref="Q23:S23"/>
    <mergeCell ref="Q24:S24"/>
    <mergeCell ref="Q25:S25"/>
    <mergeCell ref="V16:W16"/>
    <mergeCell ref="X16:Y16"/>
    <mergeCell ref="Z16:AA16"/>
    <mergeCell ref="V24:W24"/>
    <mergeCell ref="X24:Y24"/>
    <mergeCell ref="Z24:AA24"/>
    <mergeCell ref="V25:W25"/>
    <mergeCell ref="X25:Y25"/>
    <mergeCell ref="Z25:AA25"/>
    <mergeCell ref="V22:W22"/>
    <mergeCell ref="X22:Y22"/>
    <mergeCell ref="Q15:S15"/>
    <mergeCell ref="T22:U22"/>
    <mergeCell ref="F46:K46"/>
    <mergeCell ref="F47:K47"/>
    <mergeCell ref="F48:K48"/>
    <mergeCell ref="F23:K23"/>
    <mergeCell ref="F24:K24"/>
    <mergeCell ref="F25:K25"/>
    <mergeCell ref="F26:K26"/>
    <mergeCell ref="F27:K27"/>
    <mergeCell ref="F28:K28"/>
    <mergeCell ref="F17:K17"/>
    <mergeCell ref="F18:K18"/>
    <mergeCell ref="F19:K19"/>
    <mergeCell ref="F20:K20"/>
    <mergeCell ref="F21:K21"/>
    <mergeCell ref="F22:K22"/>
    <mergeCell ref="Q39:S39"/>
    <mergeCell ref="Q40:S40"/>
    <mergeCell ref="Q41:S41"/>
    <mergeCell ref="F49:K49"/>
    <mergeCell ref="F50:K50"/>
    <mergeCell ref="Q9:S9"/>
    <mergeCell ref="Q10:S10"/>
    <mergeCell ref="Q11:S11"/>
    <mergeCell ref="Q12:S12"/>
    <mergeCell ref="Q13:S13"/>
    <mergeCell ref="F40:K40"/>
    <mergeCell ref="F41:K41"/>
    <mergeCell ref="F42:K42"/>
    <mergeCell ref="F43:K43"/>
    <mergeCell ref="F44:K44"/>
    <mergeCell ref="F45:K45"/>
    <mergeCell ref="F35:K35"/>
    <mergeCell ref="F36:K36"/>
    <mergeCell ref="F37:K37"/>
    <mergeCell ref="F38:K38"/>
    <mergeCell ref="F39:K39"/>
    <mergeCell ref="F29:K29"/>
    <mergeCell ref="F30:K30"/>
    <mergeCell ref="F31:K31"/>
    <mergeCell ref="F32:K32"/>
    <mergeCell ref="F33:K33"/>
    <mergeCell ref="F34:K34"/>
    <mergeCell ref="F10:K10"/>
    <mergeCell ref="F11:K11"/>
    <mergeCell ref="F12:K12"/>
    <mergeCell ref="F13:K13"/>
    <mergeCell ref="F14:K14"/>
    <mergeCell ref="F15:K15"/>
    <mergeCell ref="F16:K16"/>
    <mergeCell ref="F4:K7"/>
    <mergeCell ref="F8:K8"/>
    <mergeCell ref="F9:K9"/>
    <mergeCell ref="B9:C9"/>
    <mergeCell ref="D9:E9"/>
    <mergeCell ref="B10:C10"/>
    <mergeCell ref="D10:E10"/>
    <mergeCell ref="B11:C11"/>
    <mergeCell ref="D11:E11"/>
    <mergeCell ref="B12:C12"/>
    <mergeCell ref="D12:E12"/>
    <mergeCell ref="B13:C13"/>
    <mergeCell ref="D13:E13"/>
    <mergeCell ref="D21:E21"/>
    <mergeCell ref="B22:C22"/>
    <mergeCell ref="D22:E22"/>
    <mergeCell ref="B23:C23"/>
    <mergeCell ref="D23:E23"/>
    <mergeCell ref="B14:C14"/>
    <mergeCell ref="D14:E14"/>
    <mergeCell ref="B15:C15"/>
    <mergeCell ref="D15:E15"/>
    <mergeCell ref="B16:C16"/>
    <mergeCell ref="D16:E16"/>
    <mergeCell ref="B17:C17"/>
    <mergeCell ref="D17:E17"/>
    <mergeCell ref="B18:C18"/>
    <mergeCell ref="D18:E18"/>
    <mergeCell ref="B4:C7"/>
    <mergeCell ref="D4:E7"/>
    <mergeCell ref="B8:C8"/>
    <mergeCell ref="D8:E8"/>
    <mergeCell ref="B44:C44"/>
    <mergeCell ref="D44:E44"/>
    <mergeCell ref="B45:C45"/>
    <mergeCell ref="D45:E45"/>
    <mergeCell ref="B46:C46"/>
    <mergeCell ref="D46:E46"/>
    <mergeCell ref="B39:C39"/>
    <mergeCell ref="D39:E39"/>
    <mergeCell ref="B40:C40"/>
    <mergeCell ref="D40:E40"/>
    <mergeCell ref="B41:C41"/>
    <mergeCell ref="D41:E41"/>
    <mergeCell ref="B42:C42"/>
    <mergeCell ref="D42:E42"/>
    <mergeCell ref="B43:C43"/>
    <mergeCell ref="D43:E43"/>
    <mergeCell ref="B37:C37"/>
    <mergeCell ref="D37:E37"/>
    <mergeCell ref="B38:C38"/>
    <mergeCell ref="D38:E38"/>
    <mergeCell ref="B48:C48"/>
    <mergeCell ref="D48:E48"/>
    <mergeCell ref="V17:W17"/>
    <mergeCell ref="X17:Y17"/>
    <mergeCell ref="V18:W18"/>
    <mergeCell ref="X18:Y18"/>
    <mergeCell ref="V19:W19"/>
    <mergeCell ref="X19:Y19"/>
    <mergeCell ref="B32:C32"/>
    <mergeCell ref="D32:E32"/>
    <mergeCell ref="B33:C33"/>
    <mergeCell ref="D33:E33"/>
    <mergeCell ref="B36:C36"/>
    <mergeCell ref="D36:E36"/>
    <mergeCell ref="B27:C27"/>
    <mergeCell ref="D27:E27"/>
    <mergeCell ref="B28:C28"/>
    <mergeCell ref="D28:E28"/>
    <mergeCell ref="B29:C29"/>
    <mergeCell ref="B19:C19"/>
    <mergeCell ref="D19:E19"/>
    <mergeCell ref="B20:C20"/>
    <mergeCell ref="D20:E20"/>
    <mergeCell ref="B21:C21"/>
    <mergeCell ref="B50:C50"/>
    <mergeCell ref="D50:E50"/>
    <mergeCell ref="B49:C49"/>
    <mergeCell ref="D49:E49"/>
    <mergeCell ref="T8:U8"/>
    <mergeCell ref="V8:W8"/>
    <mergeCell ref="X8:Y8"/>
    <mergeCell ref="D29:E29"/>
    <mergeCell ref="B30:C30"/>
    <mergeCell ref="D30:E30"/>
    <mergeCell ref="B31:C31"/>
    <mergeCell ref="D31:E31"/>
    <mergeCell ref="B24:C24"/>
    <mergeCell ref="D24:E24"/>
    <mergeCell ref="B25:C25"/>
    <mergeCell ref="D25:E25"/>
    <mergeCell ref="B26:C26"/>
    <mergeCell ref="D26:E26"/>
    <mergeCell ref="B34:C34"/>
    <mergeCell ref="D34:E34"/>
    <mergeCell ref="B35:C35"/>
    <mergeCell ref="D35:E35"/>
    <mergeCell ref="B47:C47"/>
    <mergeCell ref="D47:E47"/>
  </mergeCells>
  <phoneticPr fontId="4" type="noConversion"/>
  <dataValidations xWindow="77" yWindow="295" count="9">
    <dataValidation allowBlank="1" showInputMessage="1" showErrorMessage="1" promptTitle="GOLF DAY/ORGANISERS NAME" prompt="Enter the name of the golf day and/or the organiser." sqref="F8:K50" xr:uid="{00000000-0002-0000-0300-000000000000}"/>
    <dataValidation allowBlank="1" showInputMessage="1" showErrorMessage="1" promptTitle="NOTES" prompt="The space here is for you to type any brief notes you have about this booking." sqref="L8:P50" xr:uid="{00000000-0002-0000-03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300-000002000000}">
      <formula1>$AH$55:$AH$58</formula1>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300-000003000000}">
      <formula1>0</formula1>
      <formula2>300</formula2>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300-000004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300-000005000000}">
      <formula1>F$53</formula1>
      <formula2>F$52</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3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3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300-000008000000}">
      <formula1>0</formula1>
      <formula2>50000</formula2>
    </dataValidation>
  </dataValidations>
  <pageMargins left="0.16" right="0.16" top="0.21" bottom="0.21" header="0.5" footer="0.5"/>
  <pageSetup paperSize="9" orientation="portrait" horizontalDpi="4294967292" verticalDpi="4294967292"/>
  <drawing r:id="rId1"/>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102"/>
  <sheetViews>
    <sheetView showRowColHeaders="0" zoomScale="125" workbookViewId="0">
      <pane ySplit="7" topLeftCell="A8" activePane="bottomLeft" state="frozen"/>
      <selection pane="bottomLeft" activeCell="B8" sqref="B8:C8"/>
    </sheetView>
  </sheetViews>
  <sheetFormatPr baseColWidth="10" defaultColWidth="0" defaultRowHeight="11" zeroHeight="1"/>
  <cols>
    <col min="1" max="1" width="0.5" style="9" customWidth="1"/>
    <col min="2" max="29" width="4" style="9" customWidth="1"/>
    <col min="30" max="30" width="0.5" style="9" customWidth="1"/>
    <col min="31" max="34" width="0" style="9" hidden="1" customWidth="1"/>
    <col min="35" max="16384" width="10.6640625" style="9" hidden="1"/>
  </cols>
  <sheetData>
    <row r="1" spans="1:33" ht="13" customHeight="1">
      <c r="A1" s="12"/>
      <c r="G1" s="24"/>
      <c r="H1" s="24"/>
      <c r="I1" s="24"/>
      <c r="J1" s="24"/>
      <c r="K1" s="228" t="s">
        <v>145</v>
      </c>
      <c r="L1" s="228"/>
      <c r="M1" s="228"/>
      <c r="N1" s="228"/>
      <c r="O1" s="228"/>
      <c r="P1" s="228"/>
      <c r="Q1" s="228"/>
      <c r="R1" s="228"/>
      <c r="S1" s="228"/>
      <c r="T1" s="228"/>
      <c r="U1" s="24"/>
      <c r="V1" s="24"/>
      <c r="W1" s="24"/>
      <c r="X1" s="24"/>
      <c r="Y1" s="24"/>
      <c r="Z1" s="24"/>
      <c r="AA1" s="10"/>
      <c r="AB1" s="10"/>
      <c r="AC1" s="11" t="str">
        <f>Sep!AC1</f>
        <v>© Promote Golf 2025 - Version 1.0</v>
      </c>
    </row>
    <row r="2" spans="1:33">
      <c r="A2" s="13"/>
      <c r="G2" s="24"/>
      <c r="H2" s="24"/>
      <c r="I2" s="24"/>
      <c r="J2" s="24"/>
      <c r="K2" s="24"/>
      <c r="L2" s="24"/>
      <c r="M2" s="228" t="str">
        <f>"February "&amp;'Set-Up'!$B$12</f>
        <v xml:space="preserve">February </v>
      </c>
      <c r="N2" s="228"/>
      <c r="O2" s="228"/>
      <c r="P2" s="228"/>
      <c r="Q2" s="228"/>
      <c r="R2" s="228"/>
      <c r="S2" s="24"/>
      <c r="T2" s="24"/>
      <c r="U2" s="24"/>
      <c r="V2" s="24"/>
      <c r="W2" s="24"/>
      <c r="X2" s="24"/>
      <c r="Y2" s="24"/>
      <c r="Z2" s="24"/>
      <c r="AA2" s="232">
        <f ca="1">NOW()</f>
        <v>45933.450954513886</v>
      </c>
      <c r="AB2" s="232"/>
      <c r="AC2" s="232"/>
    </row>
    <row r="3" spans="1:33" ht="11" customHeight="1" thickBot="1">
      <c r="A3" s="13"/>
      <c r="G3" s="25"/>
      <c r="H3" s="25"/>
      <c r="I3" s="25"/>
      <c r="J3" s="25"/>
      <c r="K3" s="25"/>
      <c r="L3" s="229" t="str">
        <f>'Set-Up'!$B$8&amp;Feb!AF4&amp;'Set-Up'!$N$8</f>
        <v/>
      </c>
      <c r="M3" s="229"/>
      <c r="N3" s="229"/>
      <c r="O3" s="229"/>
      <c r="P3" s="229"/>
      <c r="Q3" s="229"/>
      <c r="R3" s="229"/>
      <c r="S3" s="229"/>
      <c r="T3" s="25"/>
      <c r="U3" s="25"/>
      <c r="V3" s="25"/>
      <c r="W3" s="25"/>
      <c r="X3" s="25"/>
      <c r="Y3" s="25"/>
      <c r="Z3" s="25"/>
      <c r="AC3" s="16" t="str">
        <f>"DATA AUDIT RESULT - "&amp;V99</f>
        <v>DATA AUDIT RESULT - PASS</v>
      </c>
    </row>
    <row r="4" spans="1:33" ht="11" customHeight="1">
      <c r="A4" s="15"/>
      <c r="B4" s="207" t="s">
        <v>137</v>
      </c>
      <c r="C4" s="208"/>
      <c r="D4" s="213" t="s">
        <v>139</v>
      </c>
      <c r="E4" s="208"/>
      <c r="F4" s="217" t="s">
        <v>138</v>
      </c>
      <c r="G4" s="217"/>
      <c r="H4" s="217"/>
      <c r="I4" s="217"/>
      <c r="J4" s="217"/>
      <c r="K4" s="218"/>
      <c r="L4" s="233" t="s">
        <v>136</v>
      </c>
      <c r="M4" s="234"/>
      <c r="N4" s="234"/>
      <c r="O4" s="234"/>
      <c r="P4" s="235"/>
      <c r="Q4" s="213" t="s">
        <v>73</v>
      </c>
      <c r="R4" s="213"/>
      <c r="S4" s="213"/>
      <c r="T4" s="207" t="s">
        <v>140</v>
      </c>
      <c r="U4" s="208"/>
      <c r="V4" s="213" t="s">
        <v>67</v>
      </c>
      <c r="W4" s="208"/>
      <c r="X4" s="213" t="s">
        <v>0</v>
      </c>
      <c r="Y4" s="208"/>
      <c r="Z4" s="213" t="s">
        <v>11</v>
      </c>
      <c r="AA4" s="208"/>
      <c r="AB4" s="213" t="s">
        <v>74</v>
      </c>
      <c r="AC4" s="242"/>
      <c r="AE4" s="8"/>
      <c r="AF4" s="8" t="str">
        <f>IF('Set-Up'!$N$8="",""," - ")</f>
        <v/>
      </c>
      <c r="AG4" s="8"/>
    </row>
    <row r="5" spans="1:33" ht="11" customHeight="1">
      <c r="A5" s="15"/>
      <c r="B5" s="209"/>
      <c r="C5" s="210"/>
      <c r="D5" s="214"/>
      <c r="E5" s="210"/>
      <c r="F5" s="219"/>
      <c r="G5" s="219"/>
      <c r="H5" s="219"/>
      <c r="I5" s="219"/>
      <c r="J5" s="219"/>
      <c r="K5" s="220"/>
      <c r="L5" s="236"/>
      <c r="M5" s="237"/>
      <c r="N5" s="237"/>
      <c r="O5" s="237"/>
      <c r="P5" s="238"/>
      <c r="Q5" s="214"/>
      <c r="R5" s="214"/>
      <c r="S5" s="214"/>
      <c r="T5" s="209"/>
      <c r="U5" s="210"/>
      <c r="V5" s="214"/>
      <c r="W5" s="210"/>
      <c r="X5" s="214"/>
      <c r="Y5" s="210"/>
      <c r="Z5" s="214"/>
      <c r="AA5" s="210"/>
      <c r="AB5" s="214"/>
      <c r="AC5" s="243"/>
      <c r="AE5" s="8"/>
      <c r="AF5" s="8"/>
      <c r="AG5" s="8"/>
    </row>
    <row r="6" spans="1:33">
      <c r="A6" s="15"/>
      <c r="B6" s="209"/>
      <c r="C6" s="210"/>
      <c r="D6" s="214"/>
      <c r="E6" s="210"/>
      <c r="F6" s="219"/>
      <c r="G6" s="219"/>
      <c r="H6" s="219"/>
      <c r="I6" s="219"/>
      <c r="J6" s="219"/>
      <c r="K6" s="220"/>
      <c r="L6" s="236"/>
      <c r="M6" s="237"/>
      <c r="N6" s="237"/>
      <c r="O6" s="237"/>
      <c r="P6" s="238"/>
      <c r="Q6" s="214"/>
      <c r="R6" s="214"/>
      <c r="S6" s="214"/>
      <c r="T6" s="209"/>
      <c r="U6" s="210"/>
      <c r="V6" s="214"/>
      <c r="W6" s="210"/>
      <c r="X6" s="214"/>
      <c r="Y6" s="210"/>
      <c r="Z6" s="214"/>
      <c r="AA6" s="210"/>
      <c r="AB6" s="214"/>
      <c r="AC6" s="243"/>
      <c r="AE6" s="8"/>
      <c r="AF6" s="8"/>
      <c r="AG6" s="8"/>
    </row>
    <row r="7" spans="1:33" ht="11" customHeight="1" thickBot="1">
      <c r="A7" s="15"/>
      <c r="B7" s="211"/>
      <c r="C7" s="212"/>
      <c r="D7" s="215"/>
      <c r="E7" s="212"/>
      <c r="F7" s="221"/>
      <c r="G7" s="221"/>
      <c r="H7" s="221"/>
      <c r="I7" s="221"/>
      <c r="J7" s="221"/>
      <c r="K7" s="222"/>
      <c r="L7" s="239"/>
      <c r="M7" s="240"/>
      <c r="N7" s="240"/>
      <c r="O7" s="240"/>
      <c r="P7" s="241"/>
      <c r="Q7" s="215"/>
      <c r="R7" s="215"/>
      <c r="S7" s="215"/>
      <c r="T7" s="211"/>
      <c r="U7" s="212"/>
      <c r="V7" s="215"/>
      <c r="W7" s="212"/>
      <c r="X7" s="215"/>
      <c r="Y7" s="212"/>
      <c r="Z7" s="215"/>
      <c r="AA7" s="212"/>
      <c r="AB7" s="215"/>
      <c r="AC7" s="244"/>
      <c r="AE7" s="8"/>
      <c r="AF7" s="8"/>
      <c r="AG7" s="8"/>
    </row>
    <row r="8" spans="1:33">
      <c r="A8" s="15"/>
      <c r="B8" s="263"/>
      <c r="C8" s="264"/>
      <c r="D8" s="265"/>
      <c r="E8" s="266"/>
      <c r="F8" s="267"/>
      <c r="G8" s="267"/>
      <c r="H8" s="267"/>
      <c r="I8" s="267"/>
      <c r="J8" s="267"/>
      <c r="K8" s="267"/>
      <c r="L8" s="268"/>
      <c r="M8" s="267"/>
      <c r="N8" s="267"/>
      <c r="O8" s="267"/>
      <c r="P8" s="267"/>
      <c r="Q8" s="269"/>
      <c r="R8" s="270"/>
      <c r="S8" s="271"/>
      <c r="T8" s="203"/>
      <c r="U8" s="204"/>
      <c r="V8" s="205"/>
      <c r="W8" s="206"/>
      <c r="X8" s="205"/>
      <c r="Y8" s="206"/>
      <c r="Z8" s="205"/>
      <c r="AA8" s="206"/>
      <c r="AB8" s="245" t="str">
        <f>IF((V8+X8+Z8)&gt;0.1,(V8+X8+Z8),"")</f>
        <v/>
      </c>
      <c r="AC8" s="246"/>
      <c r="AE8" s="8"/>
      <c r="AF8" s="8"/>
      <c r="AG8" s="8"/>
    </row>
    <row r="9" spans="1:33">
      <c r="A9" s="15"/>
      <c r="B9" s="255"/>
      <c r="C9" s="256"/>
      <c r="D9" s="201"/>
      <c r="E9" s="202"/>
      <c r="F9" s="216"/>
      <c r="G9" s="216"/>
      <c r="H9" s="216"/>
      <c r="I9" s="216"/>
      <c r="J9" s="216"/>
      <c r="K9" s="216"/>
      <c r="L9" s="230"/>
      <c r="M9" s="216"/>
      <c r="N9" s="216"/>
      <c r="O9" s="216"/>
      <c r="P9" s="216"/>
      <c r="Q9" s="257"/>
      <c r="R9" s="203"/>
      <c r="S9" s="224"/>
      <c r="T9" s="203"/>
      <c r="U9" s="204"/>
      <c r="V9" s="205"/>
      <c r="W9" s="206"/>
      <c r="X9" s="205"/>
      <c r="Y9" s="206"/>
      <c r="Z9" s="205"/>
      <c r="AA9" s="206"/>
      <c r="AB9" s="245" t="str">
        <f t="shared" ref="AB9:AB50" si="0">IF((V9+X9+Z9)&gt;0.1,(V9+X9+Z9),"")</f>
        <v/>
      </c>
      <c r="AC9" s="246"/>
      <c r="AE9" s="8"/>
      <c r="AF9" s="8"/>
      <c r="AG9" s="8"/>
    </row>
    <row r="10" spans="1:33">
      <c r="A10" s="15"/>
      <c r="B10" s="255"/>
      <c r="C10" s="256"/>
      <c r="D10" s="201"/>
      <c r="E10" s="202"/>
      <c r="F10" s="216"/>
      <c r="G10" s="216"/>
      <c r="H10" s="216"/>
      <c r="I10" s="216"/>
      <c r="J10" s="216"/>
      <c r="K10" s="216"/>
      <c r="L10" s="230"/>
      <c r="M10" s="216"/>
      <c r="N10" s="216"/>
      <c r="O10" s="216"/>
      <c r="P10" s="216"/>
      <c r="Q10" s="257"/>
      <c r="R10" s="203"/>
      <c r="S10" s="224"/>
      <c r="T10" s="203"/>
      <c r="U10" s="204"/>
      <c r="V10" s="205"/>
      <c r="W10" s="206"/>
      <c r="X10" s="205"/>
      <c r="Y10" s="206"/>
      <c r="Z10" s="205"/>
      <c r="AA10" s="206"/>
      <c r="AB10" s="245" t="str">
        <f t="shared" si="0"/>
        <v/>
      </c>
      <c r="AC10" s="246"/>
      <c r="AE10" s="8"/>
      <c r="AF10" s="8"/>
      <c r="AG10" s="8"/>
    </row>
    <row r="11" spans="1:33">
      <c r="A11" s="15"/>
      <c r="B11" s="255"/>
      <c r="C11" s="256"/>
      <c r="D11" s="201"/>
      <c r="E11" s="202"/>
      <c r="F11" s="216"/>
      <c r="G11" s="216"/>
      <c r="H11" s="216"/>
      <c r="I11" s="216"/>
      <c r="J11" s="216"/>
      <c r="K11" s="216"/>
      <c r="L11" s="230"/>
      <c r="M11" s="216"/>
      <c r="N11" s="216"/>
      <c r="O11" s="216"/>
      <c r="P11" s="216"/>
      <c r="Q11" s="257"/>
      <c r="R11" s="203"/>
      <c r="S11" s="224"/>
      <c r="T11" s="203"/>
      <c r="U11" s="204"/>
      <c r="V11" s="205"/>
      <c r="W11" s="206"/>
      <c r="X11" s="205"/>
      <c r="Y11" s="206"/>
      <c r="Z11" s="205"/>
      <c r="AA11" s="206"/>
      <c r="AB11" s="245" t="str">
        <f t="shared" si="0"/>
        <v/>
      </c>
      <c r="AC11" s="246"/>
      <c r="AE11" s="8"/>
      <c r="AF11" s="8"/>
      <c r="AG11" s="8"/>
    </row>
    <row r="12" spans="1:33">
      <c r="A12" s="15"/>
      <c r="B12" s="255"/>
      <c r="C12" s="256"/>
      <c r="D12" s="201"/>
      <c r="E12" s="202"/>
      <c r="F12" s="216"/>
      <c r="G12" s="216"/>
      <c r="H12" s="216"/>
      <c r="I12" s="216"/>
      <c r="J12" s="216"/>
      <c r="K12" s="216"/>
      <c r="L12" s="230"/>
      <c r="M12" s="216"/>
      <c r="N12" s="216"/>
      <c r="O12" s="216"/>
      <c r="P12" s="216"/>
      <c r="Q12" s="257"/>
      <c r="R12" s="203"/>
      <c r="S12" s="224"/>
      <c r="T12" s="203"/>
      <c r="U12" s="204"/>
      <c r="V12" s="205"/>
      <c r="W12" s="206"/>
      <c r="X12" s="205"/>
      <c r="Y12" s="206"/>
      <c r="Z12" s="205"/>
      <c r="AA12" s="206"/>
      <c r="AB12" s="245" t="str">
        <f t="shared" si="0"/>
        <v/>
      </c>
      <c r="AC12" s="246"/>
      <c r="AE12" s="8"/>
      <c r="AF12" s="8"/>
      <c r="AG12" s="8"/>
    </row>
    <row r="13" spans="1:33">
      <c r="A13" s="15"/>
      <c r="B13" s="255"/>
      <c r="C13" s="256"/>
      <c r="D13" s="201"/>
      <c r="E13" s="202"/>
      <c r="F13" s="216"/>
      <c r="G13" s="216"/>
      <c r="H13" s="216"/>
      <c r="I13" s="216"/>
      <c r="J13" s="216"/>
      <c r="K13" s="216"/>
      <c r="L13" s="230"/>
      <c r="M13" s="216"/>
      <c r="N13" s="216"/>
      <c r="O13" s="216"/>
      <c r="P13" s="216"/>
      <c r="Q13" s="257"/>
      <c r="R13" s="203"/>
      <c r="S13" s="224"/>
      <c r="T13" s="203"/>
      <c r="U13" s="204"/>
      <c r="V13" s="205"/>
      <c r="W13" s="206"/>
      <c r="X13" s="205"/>
      <c r="Y13" s="206"/>
      <c r="Z13" s="205"/>
      <c r="AA13" s="206"/>
      <c r="AB13" s="245" t="str">
        <f t="shared" si="0"/>
        <v/>
      </c>
      <c r="AC13" s="246"/>
      <c r="AE13" s="8"/>
      <c r="AF13" s="8"/>
      <c r="AG13" s="8"/>
    </row>
    <row r="14" spans="1:33">
      <c r="A14" s="15"/>
      <c r="B14" s="255"/>
      <c r="C14" s="256"/>
      <c r="D14" s="201"/>
      <c r="E14" s="202"/>
      <c r="F14" s="216"/>
      <c r="G14" s="216"/>
      <c r="H14" s="216"/>
      <c r="I14" s="216"/>
      <c r="J14" s="216"/>
      <c r="K14" s="216"/>
      <c r="L14" s="230"/>
      <c r="M14" s="216"/>
      <c r="N14" s="216"/>
      <c r="O14" s="216"/>
      <c r="P14" s="216"/>
      <c r="Q14" s="257"/>
      <c r="R14" s="203"/>
      <c r="S14" s="224"/>
      <c r="T14" s="203"/>
      <c r="U14" s="204"/>
      <c r="V14" s="205"/>
      <c r="W14" s="206"/>
      <c r="X14" s="205"/>
      <c r="Y14" s="206"/>
      <c r="Z14" s="205"/>
      <c r="AA14" s="206"/>
      <c r="AB14" s="245" t="str">
        <f t="shared" si="0"/>
        <v/>
      </c>
      <c r="AC14" s="246"/>
      <c r="AE14" s="8"/>
      <c r="AF14" s="8"/>
      <c r="AG14" s="8"/>
    </row>
    <row r="15" spans="1:33">
      <c r="A15" s="15"/>
      <c r="B15" s="255"/>
      <c r="C15" s="256"/>
      <c r="D15" s="201"/>
      <c r="E15" s="202"/>
      <c r="F15" s="216"/>
      <c r="G15" s="216"/>
      <c r="H15" s="216"/>
      <c r="I15" s="216"/>
      <c r="J15" s="216"/>
      <c r="K15" s="216"/>
      <c r="L15" s="230"/>
      <c r="M15" s="216"/>
      <c r="N15" s="216"/>
      <c r="O15" s="216"/>
      <c r="P15" s="216"/>
      <c r="Q15" s="257"/>
      <c r="R15" s="203"/>
      <c r="S15" s="224"/>
      <c r="T15" s="203"/>
      <c r="U15" s="204"/>
      <c r="V15" s="205"/>
      <c r="W15" s="206"/>
      <c r="X15" s="205"/>
      <c r="Y15" s="206"/>
      <c r="Z15" s="205"/>
      <c r="AA15" s="206"/>
      <c r="AB15" s="245" t="str">
        <f t="shared" si="0"/>
        <v/>
      </c>
      <c r="AC15" s="246"/>
      <c r="AE15" s="8"/>
      <c r="AF15" s="8"/>
      <c r="AG15" s="8"/>
    </row>
    <row r="16" spans="1:33">
      <c r="A16" s="15"/>
      <c r="B16" s="255"/>
      <c r="C16" s="256"/>
      <c r="D16" s="201"/>
      <c r="E16" s="202"/>
      <c r="F16" s="216"/>
      <c r="G16" s="216"/>
      <c r="H16" s="216"/>
      <c r="I16" s="216"/>
      <c r="J16" s="216"/>
      <c r="K16" s="216"/>
      <c r="L16" s="230"/>
      <c r="M16" s="216"/>
      <c r="N16" s="216"/>
      <c r="O16" s="216"/>
      <c r="P16" s="216"/>
      <c r="Q16" s="257"/>
      <c r="R16" s="203"/>
      <c r="S16" s="224"/>
      <c r="T16" s="203"/>
      <c r="U16" s="204"/>
      <c r="V16" s="205"/>
      <c r="W16" s="206"/>
      <c r="X16" s="205"/>
      <c r="Y16" s="206"/>
      <c r="Z16" s="205"/>
      <c r="AA16" s="206"/>
      <c r="AB16" s="245" t="str">
        <f t="shared" si="0"/>
        <v/>
      </c>
      <c r="AC16" s="246"/>
      <c r="AE16" s="8"/>
      <c r="AF16" s="8"/>
      <c r="AG16" s="8"/>
    </row>
    <row r="17" spans="1:33">
      <c r="A17" s="15"/>
      <c r="B17" s="255"/>
      <c r="C17" s="256"/>
      <c r="D17" s="201"/>
      <c r="E17" s="202"/>
      <c r="F17" s="216"/>
      <c r="G17" s="216"/>
      <c r="H17" s="216"/>
      <c r="I17" s="216"/>
      <c r="J17" s="216"/>
      <c r="K17" s="216"/>
      <c r="L17" s="230"/>
      <c r="M17" s="216"/>
      <c r="N17" s="216"/>
      <c r="O17" s="216"/>
      <c r="P17" s="216"/>
      <c r="Q17" s="257"/>
      <c r="R17" s="203"/>
      <c r="S17" s="224"/>
      <c r="T17" s="203"/>
      <c r="U17" s="204"/>
      <c r="V17" s="205"/>
      <c r="W17" s="206"/>
      <c r="X17" s="205"/>
      <c r="Y17" s="206"/>
      <c r="Z17" s="205"/>
      <c r="AA17" s="206"/>
      <c r="AB17" s="245" t="str">
        <f t="shared" si="0"/>
        <v/>
      </c>
      <c r="AC17" s="246"/>
      <c r="AE17" s="8"/>
      <c r="AF17" s="8"/>
      <c r="AG17" s="8"/>
    </row>
    <row r="18" spans="1:33">
      <c r="A18" s="15"/>
      <c r="B18" s="255"/>
      <c r="C18" s="256"/>
      <c r="D18" s="201"/>
      <c r="E18" s="202"/>
      <c r="F18" s="216"/>
      <c r="G18" s="216"/>
      <c r="H18" s="216"/>
      <c r="I18" s="216"/>
      <c r="J18" s="216"/>
      <c r="K18" s="216"/>
      <c r="L18" s="230"/>
      <c r="M18" s="216"/>
      <c r="N18" s="216"/>
      <c r="O18" s="216"/>
      <c r="P18" s="216"/>
      <c r="Q18" s="257"/>
      <c r="R18" s="203"/>
      <c r="S18" s="224"/>
      <c r="T18" s="203"/>
      <c r="U18" s="204"/>
      <c r="V18" s="205"/>
      <c r="W18" s="206"/>
      <c r="X18" s="205"/>
      <c r="Y18" s="206"/>
      <c r="Z18" s="205"/>
      <c r="AA18" s="206"/>
      <c r="AB18" s="245" t="str">
        <f t="shared" si="0"/>
        <v/>
      </c>
      <c r="AC18" s="246"/>
      <c r="AE18" s="8"/>
      <c r="AF18" s="8"/>
      <c r="AG18" s="8"/>
    </row>
    <row r="19" spans="1:33">
      <c r="A19" s="15"/>
      <c r="B19" s="255"/>
      <c r="C19" s="256"/>
      <c r="D19" s="201"/>
      <c r="E19" s="202"/>
      <c r="F19" s="216"/>
      <c r="G19" s="216"/>
      <c r="H19" s="216"/>
      <c r="I19" s="216"/>
      <c r="J19" s="216"/>
      <c r="K19" s="216"/>
      <c r="L19" s="230"/>
      <c r="M19" s="216"/>
      <c r="N19" s="216"/>
      <c r="O19" s="216"/>
      <c r="P19" s="216"/>
      <c r="Q19" s="257"/>
      <c r="R19" s="203"/>
      <c r="S19" s="224"/>
      <c r="T19" s="203"/>
      <c r="U19" s="204"/>
      <c r="V19" s="205"/>
      <c r="W19" s="206"/>
      <c r="X19" s="205"/>
      <c r="Y19" s="206"/>
      <c r="Z19" s="205"/>
      <c r="AA19" s="206"/>
      <c r="AB19" s="245" t="str">
        <f t="shared" si="0"/>
        <v/>
      </c>
      <c r="AC19" s="246"/>
      <c r="AE19" s="8"/>
      <c r="AF19" s="8"/>
      <c r="AG19" s="8"/>
    </row>
    <row r="20" spans="1:33">
      <c r="A20" s="15"/>
      <c r="B20" s="255"/>
      <c r="C20" s="256"/>
      <c r="D20" s="201"/>
      <c r="E20" s="202"/>
      <c r="F20" s="216"/>
      <c r="G20" s="216"/>
      <c r="H20" s="216"/>
      <c r="I20" s="216"/>
      <c r="J20" s="216"/>
      <c r="K20" s="216"/>
      <c r="L20" s="230"/>
      <c r="M20" s="216"/>
      <c r="N20" s="216"/>
      <c r="O20" s="216"/>
      <c r="P20" s="216"/>
      <c r="Q20" s="257"/>
      <c r="R20" s="203"/>
      <c r="S20" s="224"/>
      <c r="T20" s="203"/>
      <c r="U20" s="204"/>
      <c r="V20" s="205"/>
      <c r="W20" s="206"/>
      <c r="X20" s="205"/>
      <c r="Y20" s="206"/>
      <c r="Z20" s="205"/>
      <c r="AA20" s="206"/>
      <c r="AB20" s="245" t="str">
        <f t="shared" si="0"/>
        <v/>
      </c>
      <c r="AC20" s="246"/>
      <c r="AE20" s="8"/>
      <c r="AF20" s="8"/>
      <c r="AG20" s="8"/>
    </row>
    <row r="21" spans="1:33">
      <c r="A21" s="15"/>
      <c r="B21" s="255"/>
      <c r="C21" s="256"/>
      <c r="D21" s="201"/>
      <c r="E21" s="202"/>
      <c r="F21" s="216"/>
      <c r="G21" s="216"/>
      <c r="H21" s="216"/>
      <c r="I21" s="216"/>
      <c r="J21" s="216"/>
      <c r="K21" s="216"/>
      <c r="L21" s="230"/>
      <c r="M21" s="216"/>
      <c r="N21" s="216"/>
      <c r="O21" s="216"/>
      <c r="P21" s="216"/>
      <c r="Q21" s="257"/>
      <c r="R21" s="203"/>
      <c r="S21" s="224"/>
      <c r="T21" s="203"/>
      <c r="U21" s="204"/>
      <c r="V21" s="205"/>
      <c r="W21" s="206"/>
      <c r="X21" s="205"/>
      <c r="Y21" s="206"/>
      <c r="Z21" s="205"/>
      <c r="AA21" s="206"/>
      <c r="AB21" s="245" t="str">
        <f t="shared" si="0"/>
        <v/>
      </c>
      <c r="AC21" s="246"/>
      <c r="AE21" s="8"/>
      <c r="AF21" s="8"/>
      <c r="AG21" s="8"/>
    </row>
    <row r="22" spans="1:33">
      <c r="A22" s="15"/>
      <c r="B22" s="255"/>
      <c r="C22" s="256"/>
      <c r="D22" s="201"/>
      <c r="E22" s="202"/>
      <c r="F22" s="216"/>
      <c r="G22" s="216"/>
      <c r="H22" s="216"/>
      <c r="I22" s="216"/>
      <c r="J22" s="216"/>
      <c r="K22" s="216"/>
      <c r="L22" s="230"/>
      <c r="M22" s="216"/>
      <c r="N22" s="216"/>
      <c r="O22" s="216"/>
      <c r="P22" s="216"/>
      <c r="Q22" s="257"/>
      <c r="R22" s="203"/>
      <c r="S22" s="224"/>
      <c r="T22" s="203"/>
      <c r="U22" s="204"/>
      <c r="V22" s="205"/>
      <c r="W22" s="206"/>
      <c r="X22" s="205"/>
      <c r="Y22" s="206"/>
      <c r="Z22" s="205"/>
      <c r="AA22" s="206"/>
      <c r="AB22" s="245" t="str">
        <f t="shared" si="0"/>
        <v/>
      </c>
      <c r="AC22" s="246"/>
      <c r="AE22" s="8"/>
      <c r="AF22" s="8"/>
      <c r="AG22" s="8"/>
    </row>
    <row r="23" spans="1:33">
      <c r="A23" s="15"/>
      <c r="B23" s="255"/>
      <c r="C23" s="256"/>
      <c r="D23" s="201"/>
      <c r="E23" s="202"/>
      <c r="F23" s="216"/>
      <c r="G23" s="216"/>
      <c r="H23" s="216"/>
      <c r="I23" s="216"/>
      <c r="J23" s="216"/>
      <c r="K23" s="216"/>
      <c r="L23" s="230"/>
      <c r="M23" s="216"/>
      <c r="N23" s="216"/>
      <c r="O23" s="216"/>
      <c r="P23" s="216"/>
      <c r="Q23" s="257"/>
      <c r="R23" s="203"/>
      <c r="S23" s="224"/>
      <c r="T23" s="203"/>
      <c r="U23" s="204"/>
      <c r="V23" s="205"/>
      <c r="W23" s="206"/>
      <c r="X23" s="205"/>
      <c r="Y23" s="206"/>
      <c r="Z23" s="205"/>
      <c r="AA23" s="206"/>
      <c r="AB23" s="245" t="str">
        <f t="shared" si="0"/>
        <v/>
      </c>
      <c r="AC23" s="246"/>
      <c r="AE23" s="8"/>
      <c r="AF23" s="8"/>
      <c r="AG23" s="8"/>
    </row>
    <row r="24" spans="1:33">
      <c r="A24" s="15"/>
      <c r="B24" s="255"/>
      <c r="C24" s="256"/>
      <c r="D24" s="201"/>
      <c r="E24" s="202"/>
      <c r="F24" s="216"/>
      <c r="G24" s="216"/>
      <c r="H24" s="216"/>
      <c r="I24" s="216"/>
      <c r="J24" s="216"/>
      <c r="K24" s="216"/>
      <c r="L24" s="230"/>
      <c r="M24" s="216"/>
      <c r="N24" s="216"/>
      <c r="O24" s="216"/>
      <c r="P24" s="216"/>
      <c r="Q24" s="257"/>
      <c r="R24" s="203"/>
      <c r="S24" s="224"/>
      <c r="T24" s="203"/>
      <c r="U24" s="204"/>
      <c r="V24" s="205"/>
      <c r="W24" s="206"/>
      <c r="X24" s="205"/>
      <c r="Y24" s="206"/>
      <c r="Z24" s="205"/>
      <c r="AA24" s="206"/>
      <c r="AB24" s="245" t="str">
        <f t="shared" si="0"/>
        <v/>
      </c>
      <c r="AC24" s="246"/>
      <c r="AE24" s="8"/>
      <c r="AF24" s="8"/>
      <c r="AG24" s="8"/>
    </row>
    <row r="25" spans="1:33">
      <c r="A25" s="15"/>
      <c r="B25" s="255"/>
      <c r="C25" s="256"/>
      <c r="D25" s="201"/>
      <c r="E25" s="202"/>
      <c r="F25" s="216"/>
      <c r="G25" s="216"/>
      <c r="H25" s="216"/>
      <c r="I25" s="216"/>
      <c r="J25" s="216"/>
      <c r="K25" s="216"/>
      <c r="L25" s="230"/>
      <c r="M25" s="216"/>
      <c r="N25" s="216"/>
      <c r="O25" s="216"/>
      <c r="P25" s="216"/>
      <c r="Q25" s="257"/>
      <c r="R25" s="203"/>
      <c r="S25" s="224"/>
      <c r="T25" s="203"/>
      <c r="U25" s="204"/>
      <c r="V25" s="205"/>
      <c r="W25" s="206"/>
      <c r="X25" s="205"/>
      <c r="Y25" s="206"/>
      <c r="Z25" s="205"/>
      <c r="AA25" s="206"/>
      <c r="AB25" s="245" t="str">
        <f t="shared" si="0"/>
        <v/>
      </c>
      <c r="AC25" s="246"/>
      <c r="AE25" s="8"/>
      <c r="AF25" s="8"/>
      <c r="AG25" s="8"/>
    </row>
    <row r="26" spans="1:33">
      <c r="A26" s="15"/>
      <c r="B26" s="255"/>
      <c r="C26" s="256"/>
      <c r="D26" s="201"/>
      <c r="E26" s="202"/>
      <c r="F26" s="216"/>
      <c r="G26" s="216"/>
      <c r="H26" s="216"/>
      <c r="I26" s="216"/>
      <c r="J26" s="216"/>
      <c r="K26" s="216"/>
      <c r="L26" s="230"/>
      <c r="M26" s="216"/>
      <c r="N26" s="216"/>
      <c r="O26" s="216"/>
      <c r="P26" s="216"/>
      <c r="Q26" s="257"/>
      <c r="R26" s="203"/>
      <c r="S26" s="224"/>
      <c r="T26" s="203"/>
      <c r="U26" s="204"/>
      <c r="V26" s="205"/>
      <c r="W26" s="206"/>
      <c r="X26" s="205"/>
      <c r="Y26" s="206"/>
      <c r="Z26" s="205"/>
      <c r="AA26" s="206"/>
      <c r="AB26" s="245" t="str">
        <f t="shared" si="0"/>
        <v/>
      </c>
      <c r="AC26" s="246"/>
      <c r="AE26" s="8"/>
      <c r="AF26" s="8"/>
      <c r="AG26" s="8"/>
    </row>
    <row r="27" spans="1:33">
      <c r="A27" s="15"/>
      <c r="B27" s="255"/>
      <c r="C27" s="256"/>
      <c r="D27" s="201"/>
      <c r="E27" s="202"/>
      <c r="F27" s="216"/>
      <c r="G27" s="216"/>
      <c r="H27" s="216"/>
      <c r="I27" s="216"/>
      <c r="J27" s="216"/>
      <c r="K27" s="216"/>
      <c r="L27" s="230"/>
      <c r="M27" s="216"/>
      <c r="N27" s="216"/>
      <c r="O27" s="216"/>
      <c r="P27" s="216"/>
      <c r="Q27" s="257"/>
      <c r="R27" s="203"/>
      <c r="S27" s="224"/>
      <c r="T27" s="203"/>
      <c r="U27" s="204"/>
      <c r="V27" s="205"/>
      <c r="W27" s="206"/>
      <c r="X27" s="205"/>
      <c r="Y27" s="206"/>
      <c r="Z27" s="205"/>
      <c r="AA27" s="206"/>
      <c r="AB27" s="245" t="str">
        <f t="shared" si="0"/>
        <v/>
      </c>
      <c r="AC27" s="246"/>
      <c r="AE27" s="8"/>
      <c r="AF27" s="8"/>
      <c r="AG27" s="8"/>
    </row>
    <row r="28" spans="1:33">
      <c r="A28" s="15"/>
      <c r="B28" s="255"/>
      <c r="C28" s="256"/>
      <c r="D28" s="201"/>
      <c r="E28" s="202"/>
      <c r="F28" s="216"/>
      <c r="G28" s="216"/>
      <c r="H28" s="216"/>
      <c r="I28" s="216"/>
      <c r="J28" s="216"/>
      <c r="K28" s="216"/>
      <c r="L28" s="230"/>
      <c r="M28" s="216"/>
      <c r="N28" s="216"/>
      <c r="O28" s="216"/>
      <c r="P28" s="216"/>
      <c r="Q28" s="257"/>
      <c r="R28" s="203"/>
      <c r="S28" s="224"/>
      <c r="T28" s="203"/>
      <c r="U28" s="204"/>
      <c r="V28" s="205"/>
      <c r="W28" s="206"/>
      <c r="X28" s="205"/>
      <c r="Y28" s="206"/>
      <c r="Z28" s="205"/>
      <c r="AA28" s="206"/>
      <c r="AB28" s="245" t="str">
        <f t="shared" si="0"/>
        <v/>
      </c>
      <c r="AC28" s="246"/>
      <c r="AE28" s="8"/>
      <c r="AF28" s="8"/>
      <c r="AG28" s="8"/>
    </row>
    <row r="29" spans="1:33">
      <c r="A29" s="15"/>
      <c r="B29" s="255"/>
      <c r="C29" s="256"/>
      <c r="D29" s="201"/>
      <c r="E29" s="202"/>
      <c r="F29" s="216"/>
      <c r="G29" s="216"/>
      <c r="H29" s="216"/>
      <c r="I29" s="216"/>
      <c r="J29" s="216"/>
      <c r="K29" s="216"/>
      <c r="L29" s="230"/>
      <c r="M29" s="216"/>
      <c r="N29" s="216"/>
      <c r="O29" s="216"/>
      <c r="P29" s="216"/>
      <c r="Q29" s="257"/>
      <c r="R29" s="203"/>
      <c r="S29" s="224"/>
      <c r="T29" s="203"/>
      <c r="U29" s="204"/>
      <c r="V29" s="205"/>
      <c r="W29" s="206"/>
      <c r="X29" s="205"/>
      <c r="Y29" s="206"/>
      <c r="Z29" s="205"/>
      <c r="AA29" s="206"/>
      <c r="AB29" s="245" t="str">
        <f t="shared" si="0"/>
        <v/>
      </c>
      <c r="AC29" s="246"/>
      <c r="AE29" s="8"/>
      <c r="AF29" s="8"/>
      <c r="AG29" s="8"/>
    </row>
    <row r="30" spans="1:33">
      <c r="A30" s="15"/>
      <c r="B30" s="255"/>
      <c r="C30" s="256"/>
      <c r="D30" s="201"/>
      <c r="E30" s="202"/>
      <c r="F30" s="216"/>
      <c r="G30" s="216"/>
      <c r="H30" s="216"/>
      <c r="I30" s="216"/>
      <c r="J30" s="216"/>
      <c r="K30" s="216"/>
      <c r="L30" s="230"/>
      <c r="M30" s="216"/>
      <c r="N30" s="216"/>
      <c r="O30" s="216"/>
      <c r="P30" s="216"/>
      <c r="Q30" s="257"/>
      <c r="R30" s="203"/>
      <c r="S30" s="224"/>
      <c r="T30" s="203"/>
      <c r="U30" s="204"/>
      <c r="V30" s="205"/>
      <c r="W30" s="206"/>
      <c r="X30" s="205"/>
      <c r="Y30" s="206"/>
      <c r="Z30" s="205"/>
      <c r="AA30" s="206"/>
      <c r="AB30" s="245" t="str">
        <f t="shared" si="0"/>
        <v/>
      </c>
      <c r="AC30" s="246"/>
      <c r="AE30" s="8"/>
      <c r="AF30" s="8"/>
      <c r="AG30" s="8"/>
    </row>
    <row r="31" spans="1:33">
      <c r="A31" s="15"/>
      <c r="B31" s="255"/>
      <c r="C31" s="256"/>
      <c r="D31" s="201"/>
      <c r="E31" s="202"/>
      <c r="F31" s="216"/>
      <c r="G31" s="216"/>
      <c r="H31" s="216"/>
      <c r="I31" s="216"/>
      <c r="J31" s="216"/>
      <c r="K31" s="216"/>
      <c r="L31" s="230"/>
      <c r="M31" s="216"/>
      <c r="N31" s="216"/>
      <c r="O31" s="216"/>
      <c r="P31" s="216"/>
      <c r="Q31" s="257"/>
      <c r="R31" s="203"/>
      <c r="S31" s="224"/>
      <c r="T31" s="203"/>
      <c r="U31" s="204"/>
      <c r="V31" s="205"/>
      <c r="W31" s="206"/>
      <c r="X31" s="205"/>
      <c r="Y31" s="206"/>
      <c r="Z31" s="205"/>
      <c r="AA31" s="206"/>
      <c r="AB31" s="245" t="str">
        <f t="shared" si="0"/>
        <v/>
      </c>
      <c r="AC31" s="246"/>
      <c r="AE31" s="8"/>
      <c r="AF31" s="8"/>
      <c r="AG31" s="8"/>
    </row>
    <row r="32" spans="1:33">
      <c r="A32" s="15"/>
      <c r="B32" s="255"/>
      <c r="C32" s="256"/>
      <c r="D32" s="201"/>
      <c r="E32" s="202"/>
      <c r="F32" s="216"/>
      <c r="G32" s="216"/>
      <c r="H32" s="216"/>
      <c r="I32" s="216"/>
      <c r="J32" s="216"/>
      <c r="K32" s="216"/>
      <c r="L32" s="230"/>
      <c r="M32" s="216"/>
      <c r="N32" s="216"/>
      <c r="O32" s="216"/>
      <c r="P32" s="216"/>
      <c r="Q32" s="257"/>
      <c r="R32" s="203"/>
      <c r="S32" s="224"/>
      <c r="T32" s="203"/>
      <c r="U32" s="204"/>
      <c r="V32" s="205"/>
      <c r="W32" s="206"/>
      <c r="X32" s="205"/>
      <c r="Y32" s="206"/>
      <c r="Z32" s="205"/>
      <c r="AA32" s="206"/>
      <c r="AB32" s="245" t="str">
        <f t="shared" si="0"/>
        <v/>
      </c>
      <c r="AC32" s="246"/>
      <c r="AE32" s="8"/>
      <c r="AF32" s="8"/>
      <c r="AG32" s="8"/>
    </row>
    <row r="33" spans="1:33">
      <c r="A33" s="15"/>
      <c r="B33" s="255"/>
      <c r="C33" s="256"/>
      <c r="D33" s="201"/>
      <c r="E33" s="202"/>
      <c r="F33" s="216"/>
      <c r="G33" s="216"/>
      <c r="H33" s="216"/>
      <c r="I33" s="216"/>
      <c r="J33" s="216"/>
      <c r="K33" s="216"/>
      <c r="L33" s="230"/>
      <c r="M33" s="216"/>
      <c r="N33" s="216"/>
      <c r="O33" s="216"/>
      <c r="P33" s="216"/>
      <c r="Q33" s="257"/>
      <c r="R33" s="203"/>
      <c r="S33" s="224"/>
      <c r="T33" s="203"/>
      <c r="U33" s="204"/>
      <c r="V33" s="205"/>
      <c r="W33" s="206"/>
      <c r="X33" s="205"/>
      <c r="Y33" s="206"/>
      <c r="Z33" s="205"/>
      <c r="AA33" s="206"/>
      <c r="AB33" s="245" t="str">
        <f t="shared" si="0"/>
        <v/>
      </c>
      <c r="AC33" s="246"/>
      <c r="AE33" s="8"/>
      <c r="AF33" s="8"/>
      <c r="AG33" s="8"/>
    </row>
    <row r="34" spans="1:33">
      <c r="A34" s="15"/>
      <c r="B34" s="255"/>
      <c r="C34" s="256"/>
      <c r="D34" s="201"/>
      <c r="E34" s="202"/>
      <c r="F34" s="216"/>
      <c r="G34" s="216"/>
      <c r="H34" s="216"/>
      <c r="I34" s="216"/>
      <c r="J34" s="216"/>
      <c r="K34" s="216"/>
      <c r="L34" s="230"/>
      <c r="M34" s="216"/>
      <c r="N34" s="216"/>
      <c r="O34" s="216"/>
      <c r="P34" s="216"/>
      <c r="Q34" s="257"/>
      <c r="R34" s="203"/>
      <c r="S34" s="224"/>
      <c r="T34" s="203"/>
      <c r="U34" s="204"/>
      <c r="V34" s="205"/>
      <c r="W34" s="206"/>
      <c r="X34" s="205"/>
      <c r="Y34" s="206"/>
      <c r="Z34" s="205"/>
      <c r="AA34" s="206"/>
      <c r="AB34" s="245" t="str">
        <f t="shared" si="0"/>
        <v/>
      </c>
      <c r="AC34" s="246"/>
      <c r="AE34" s="8"/>
      <c r="AF34" s="8"/>
      <c r="AG34" s="8"/>
    </row>
    <row r="35" spans="1:33">
      <c r="A35" s="15"/>
      <c r="B35" s="255"/>
      <c r="C35" s="256"/>
      <c r="D35" s="201"/>
      <c r="E35" s="202"/>
      <c r="F35" s="216"/>
      <c r="G35" s="216"/>
      <c r="H35" s="216"/>
      <c r="I35" s="216"/>
      <c r="J35" s="216"/>
      <c r="K35" s="216"/>
      <c r="L35" s="230"/>
      <c r="M35" s="216"/>
      <c r="N35" s="216"/>
      <c r="O35" s="216"/>
      <c r="P35" s="216"/>
      <c r="Q35" s="257"/>
      <c r="R35" s="203"/>
      <c r="S35" s="224"/>
      <c r="T35" s="203"/>
      <c r="U35" s="204"/>
      <c r="V35" s="205"/>
      <c r="W35" s="206"/>
      <c r="X35" s="205"/>
      <c r="Y35" s="206"/>
      <c r="Z35" s="205"/>
      <c r="AA35" s="206"/>
      <c r="AB35" s="245" t="str">
        <f t="shared" si="0"/>
        <v/>
      </c>
      <c r="AC35" s="246"/>
      <c r="AE35" s="8"/>
      <c r="AF35" s="8"/>
      <c r="AG35" s="8"/>
    </row>
    <row r="36" spans="1:33">
      <c r="A36" s="15"/>
      <c r="B36" s="255"/>
      <c r="C36" s="256"/>
      <c r="D36" s="201"/>
      <c r="E36" s="202"/>
      <c r="F36" s="216"/>
      <c r="G36" s="216"/>
      <c r="H36" s="216"/>
      <c r="I36" s="216"/>
      <c r="J36" s="216"/>
      <c r="K36" s="216"/>
      <c r="L36" s="230"/>
      <c r="M36" s="216"/>
      <c r="N36" s="216"/>
      <c r="O36" s="216"/>
      <c r="P36" s="216"/>
      <c r="Q36" s="257"/>
      <c r="R36" s="203"/>
      <c r="S36" s="224"/>
      <c r="T36" s="203"/>
      <c r="U36" s="204"/>
      <c r="V36" s="205"/>
      <c r="W36" s="206"/>
      <c r="X36" s="205"/>
      <c r="Y36" s="206"/>
      <c r="Z36" s="205"/>
      <c r="AA36" s="206"/>
      <c r="AB36" s="245" t="str">
        <f t="shared" si="0"/>
        <v/>
      </c>
      <c r="AC36" s="246"/>
      <c r="AE36" s="8"/>
      <c r="AF36" s="8"/>
      <c r="AG36" s="8"/>
    </row>
    <row r="37" spans="1:33">
      <c r="A37" s="15"/>
      <c r="B37" s="255"/>
      <c r="C37" s="256"/>
      <c r="D37" s="201"/>
      <c r="E37" s="202"/>
      <c r="F37" s="216"/>
      <c r="G37" s="216"/>
      <c r="H37" s="216"/>
      <c r="I37" s="216"/>
      <c r="J37" s="216"/>
      <c r="K37" s="216"/>
      <c r="L37" s="230"/>
      <c r="M37" s="216"/>
      <c r="N37" s="216"/>
      <c r="O37" s="216"/>
      <c r="P37" s="216"/>
      <c r="Q37" s="257"/>
      <c r="R37" s="203"/>
      <c r="S37" s="224"/>
      <c r="T37" s="203"/>
      <c r="U37" s="204"/>
      <c r="V37" s="205"/>
      <c r="W37" s="206"/>
      <c r="X37" s="205"/>
      <c r="Y37" s="206"/>
      <c r="Z37" s="205"/>
      <c r="AA37" s="206"/>
      <c r="AB37" s="245" t="str">
        <f t="shared" si="0"/>
        <v/>
      </c>
      <c r="AC37" s="246"/>
      <c r="AE37" s="8"/>
      <c r="AF37" s="8"/>
      <c r="AG37" s="8"/>
    </row>
    <row r="38" spans="1:33">
      <c r="A38" s="15"/>
      <c r="B38" s="255"/>
      <c r="C38" s="256"/>
      <c r="D38" s="201"/>
      <c r="E38" s="202"/>
      <c r="F38" s="216"/>
      <c r="G38" s="216"/>
      <c r="H38" s="216"/>
      <c r="I38" s="216"/>
      <c r="J38" s="216"/>
      <c r="K38" s="216"/>
      <c r="L38" s="230"/>
      <c r="M38" s="216"/>
      <c r="N38" s="216"/>
      <c r="O38" s="216"/>
      <c r="P38" s="216"/>
      <c r="Q38" s="257"/>
      <c r="R38" s="203"/>
      <c r="S38" s="224"/>
      <c r="T38" s="203"/>
      <c r="U38" s="204"/>
      <c r="V38" s="205"/>
      <c r="W38" s="206"/>
      <c r="X38" s="205"/>
      <c r="Y38" s="206"/>
      <c r="Z38" s="205"/>
      <c r="AA38" s="206"/>
      <c r="AB38" s="245" t="str">
        <f t="shared" si="0"/>
        <v/>
      </c>
      <c r="AC38" s="246"/>
      <c r="AE38" s="8"/>
      <c r="AF38" s="8"/>
      <c r="AG38" s="8"/>
    </row>
    <row r="39" spans="1:33">
      <c r="A39" s="15"/>
      <c r="B39" s="255"/>
      <c r="C39" s="256"/>
      <c r="D39" s="201"/>
      <c r="E39" s="202"/>
      <c r="F39" s="216"/>
      <c r="G39" s="216"/>
      <c r="H39" s="216"/>
      <c r="I39" s="216"/>
      <c r="J39" s="216"/>
      <c r="K39" s="216"/>
      <c r="L39" s="230"/>
      <c r="M39" s="216"/>
      <c r="N39" s="216"/>
      <c r="O39" s="216"/>
      <c r="P39" s="216"/>
      <c r="Q39" s="257"/>
      <c r="R39" s="203"/>
      <c r="S39" s="224"/>
      <c r="T39" s="203"/>
      <c r="U39" s="204"/>
      <c r="V39" s="205"/>
      <c r="W39" s="206"/>
      <c r="X39" s="205"/>
      <c r="Y39" s="206"/>
      <c r="Z39" s="205"/>
      <c r="AA39" s="206"/>
      <c r="AB39" s="245" t="str">
        <f t="shared" si="0"/>
        <v/>
      </c>
      <c r="AC39" s="246"/>
      <c r="AE39" s="8"/>
      <c r="AF39" s="8"/>
      <c r="AG39" s="8"/>
    </row>
    <row r="40" spans="1:33">
      <c r="A40" s="15"/>
      <c r="B40" s="255"/>
      <c r="C40" s="256"/>
      <c r="D40" s="201"/>
      <c r="E40" s="202"/>
      <c r="F40" s="216"/>
      <c r="G40" s="216"/>
      <c r="H40" s="216"/>
      <c r="I40" s="216"/>
      <c r="J40" s="216"/>
      <c r="K40" s="216"/>
      <c r="L40" s="230"/>
      <c r="M40" s="216"/>
      <c r="N40" s="216"/>
      <c r="O40" s="216"/>
      <c r="P40" s="216"/>
      <c r="Q40" s="257"/>
      <c r="R40" s="203"/>
      <c r="S40" s="224"/>
      <c r="T40" s="203"/>
      <c r="U40" s="204"/>
      <c r="V40" s="205"/>
      <c r="W40" s="206"/>
      <c r="X40" s="205"/>
      <c r="Y40" s="206"/>
      <c r="Z40" s="205"/>
      <c r="AA40" s="206"/>
      <c r="AB40" s="245" t="str">
        <f t="shared" si="0"/>
        <v/>
      </c>
      <c r="AC40" s="246"/>
      <c r="AE40" s="8"/>
      <c r="AF40" s="8"/>
      <c r="AG40" s="8"/>
    </row>
    <row r="41" spans="1:33">
      <c r="A41" s="15"/>
      <c r="B41" s="255"/>
      <c r="C41" s="256"/>
      <c r="D41" s="201"/>
      <c r="E41" s="202"/>
      <c r="F41" s="216"/>
      <c r="G41" s="216"/>
      <c r="H41" s="216"/>
      <c r="I41" s="216"/>
      <c r="J41" s="216"/>
      <c r="K41" s="216"/>
      <c r="L41" s="230"/>
      <c r="M41" s="216"/>
      <c r="N41" s="216"/>
      <c r="O41" s="216"/>
      <c r="P41" s="216"/>
      <c r="Q41" s="257"/>
      <c r="R41" s="203"/>
      <c r="S41" s="224"/>
      <c r="T41" s="203"/>
      <c r="U41" s="204"/>
      <c r="V41" s="205"/>
      <c r="W41" s="206"/>
      <c r="X41" s="205"/>
      <c r="Y41" s="206"/>
      <c r="Z41" s="205"/>
      <c r="AA41" s="206"/>
      <c r="AB41" s="245" t="str">
        <f t="shared" si="0"/>
        <v/>
      </c>
      <c r="AC41" s="246"/>
      <c r="AE41" s="8"/>
      <c r="AF41" s="8"/>
      <c r="AG41" s="8"/>
    </row>
    <row r="42" spans="1:33">
      <c r="A42" s="15"/>
      <c r="B42" s="255"/>
      <c r="C42" s="256"/>
      <c r="D42" s="201"/>
      <c r="E42" s="202"/>
      <c r="F42" s="216"/>
      <c r="G42" s="216"/>
      <c r="H42" s="216"/>
      <c r="I42" s="216"/>
      <c r="J42" s="216"/>
      <c r="K42" s="216"/>
      <c r="L42" s="230"/>
      <c r="M42" s="216"/>
      <c r="N42" s="216"/>
      <c r="O42" s="216"/>
      <c r="P42" s="216"/>
      <c r="Q42" s="257"/>
      <c r="R42" s="203"/>
      <c r="S42" s="224"/>
      <c r="T42" s="203"/>
      <c r="U42" s="204"/>
      <c r="V42" s="205"/>
      <c r="W42" s="206"/>
      <c r="X42" s="205"/>
      <c r="Y42" s="206"/>
      <c r="Z42" s="205"/>
      <c r="AA42" s="206"/>
      <c r="AB42" s="245" t="str">
        <f t="shared" si="0"/>
        <v/>
      </c>
      <c r="AC42" s="246"/>
      <c r="AE42" s="8"/>
      <c r="AF42" s="8"/>
      <c r="AG42" s="8"/>
    </row>
    <row r="43" spans="1:33">
      <c r="A43" s="15"/>
      <c r="B43" s="255"/>
      <c r="C43" s="256"/>
      <c r="D43" s="201"/>
      <c r="E43" s="202"/>
      <c r="F43" s="216"/>
      <c r="G43" s="216"/>
      <c r="H43" s="216"/>
      <c r="I43" s="216"/>
      <c r="J43" s="216"/>
      <c r="K43" s="216"/>
      <c r="L43" s="230"/>
      <c r="M43" s="216"/>
      <c r="N43" s="216"/>
      <c r="O43" s="216"/>
      <c r="P43" s="216"/>
      <c r="Q43" s="257"/>
      <c r="R43" s="203"/>
      <c r="S43" s="224"/>
      <c r="T43" s="203"/>
      <c r="U43" s="204"/>
      <c r="V43" s="205"/>
      <c r="W43" s="206"/>
      <c r="X43" s="205"/>
      <c r="Y43" s="206"/>
      <c r="Z43" s="205"/>
      <c r="AA43" s="206"/>
      <c r="AB43" s="245" t="str">
        <f t="shared" si="0"/>
        <v/>
      </c>
      <c r="AC43" s="246"/>
      <c r="AE43" s="8"/>
      <c r="AF43" s="8"/>
      <c r="AG43" s="8"/>
    </row>
    <row r="44" spans="1:33">
      <c r="A44" s="15"/>
      <c r="B44" s="255"/>
      <c r="C44" s="256"/>
      <c r="D44" s="201"/>
      <c r="E44" s="202"/>
      <c r="F44" s="216"/>
      <c r="G44" s="216"/>
      <c r="H44" s="216"/>
      <c r="I44" s="216"/>
      <c r="J44" s="216"/>
      <c r="K44" s="216"/>
      <c r="L44" s="230"/>
      <c r="M44" s="216"/>
      <c r="N44" s="216"/>
      <c r="O44" s="216"/>
      <c r="P44" s="216"/>
      <c r="Q44" s="257"/>
      <c r="R44" s="203"/>
      <c r="S44" s="224"/>
      <c r="T44" s="203"/>
      <c r="U44" s="204"/>
      <c r="V44" s="205"/>
      <c r="W44" s="206"/>
      <c r="X44" s="205"/>
      <c r="Y44" s="206"/>
      <c r="Z44" s="205"/>
      <c r="AA44" s="206"/>
      <c r="AB44" s="245" t="str">
        <f t="shared" si="0"/>
        <v/>
      </c>
      <c r="AC44" s="246"/>
      <c r="AE44" s="8"/>
      <c r="AF44" s="8"/>
      <c r="AG44" s="8"/>
    </row>
    <row r="45" spans="1:33">
      <c r="A45" s="15"/>
      <c r="B45" s="255"/>
      <c r="C45" s="256"/>
      <c r="D45" s="201"/>
      <c r="E45" s="202"/>
      <c r="F45" s="216"/>
      <c r="G45" s="216"/>
      <c r="H45" s="216"/>
      <c r="I45" s="216"/>
      <c r="J45" s="216"/>
      <c r="K45" s="216"/>
      <c r="L45" s="230"/>
      <c r="M45" s="216"/>
      <c r="N45" s="216"/>
      <c r="O45" s="216"/>
      <c r="P45" s="216"/>
      <c r="Q45" s="257"/>
      <c r="R45" s="203"/>
      <c r="S45" s="224"/>
      <c r="T45" s="203"/>
      <c r="U45" s="204"/>
      <c r="V45" s="205"/>
      <c r="W45" s="206"/>
      <c r="X45" s="205"/>
      <c r="Y45" s="206"/>
      <c r="Z45" s="205"/>
      <c r="AA45" s="206"/>
      <c r="AB45" s="245" t="str">
        <f t="shared" si="0"/>
        <v/>
      </c>
      <c r="AC45" s="246"/>
      <c r="AE45" s="8"/>
      <c r="AF45" s="8"/>
      <c r="AG45" s="8"/>
    </row>
    <row r="46" spans="1:33">
      <c r="A46" s="15"/>
      <c r="B46" s="255"/>
      <c r="C46" s="256"/>
      <c r="D46" s="201"/>
      <c r="E46" s="202"/>
      <c r="F46" s="216"/>
      <c r="G46" s="216"/>
      <c r="H46" s="216"/>
      <c r="I46" s="216"/>
      <c r="J46" s="216"/>
      <c r="K46" s="216"/>
      <c r="L46" s="230"/>
      <c r="M46" s="216"/>
      <c r="N46" s="216"/>
      <c r="O46" s="216"/>
      <c r="P46" s="216"/>
      <c r="Q46" s="257"/>
      <c r="R46" s="203"/>
      <c r="S46" s="224"/>
      <c r="T46" s="203"/>
      <c r="U46" s="204"/>
      <c r="V46" s="205"/>
      <c r="W46" s="206"/>
      <c r="X46" s="205"/>
      <c r="Y46" s="206"/>
      <c r="Z46" s="205"/>
      <c r="AA46" s="206"/>
      <c r="AB46" s="245" t="str">
        <f t="shared" si="0"/>
        <v/>
      </c>
      <c r="AC46" s="246"/>
      <c r="AE46" s="8"/>
      <c r="AF46" s="8"/>
      <c r="AG46" s="8"/>
    </row>
    <row r="47" spans="1:33">
      <c r="A47" s="15"/>
      <c r="B47" s="255"/>
      <c r="C47" s="256"/>
      <c r="D47" s="201"/>
      <c r="E47" s="202"/>
      <c r="F47" s="216"/>
      <c r="G47" s="216"/>
      <c r="H47" s="216"/>
      <c r="I47" s="216"/>
      <c r="J47" s="216"/>
      <c r="K47" s="216"/>
      <c r="L47" s="230"/>
      <c r="M47" s="216"/>
      <c r="N47" s="216"/>
      <c r="O47" s="216"/>
      <c r="P47" s="216"/>
      <c r="Q47" s="257"/>
      <c r="R47" s="203"/>
      <c r="S47" s="224"/>
      <c r="T47" s="203"/>
      <c r="U47" s="204"/>
      <c r="V47" s="205"/>
      <c r="W47" s="206"/>
      <c r="X47" s="205"/>
      <c r="Y47" s="206"/>
      <c r="Z47" s="205"/>
      <c r="AA47" s="206"/>
      <c r="AB47" s="245" t="str">
        <f t="shared" si="0"/>
        <v/>
      </c>
      <c r="AC47" s="246"/>
      <c r="AE47" s="8"/>
      <c r="AF47" s="8"/>
      <c r="AG47" s="8"/>
    </row>
    <row r="48" spans="1:33">
      <c r="A48" s="15"/>
      <c r="B48" s="255"/>
      <c r="C48" s="256"/>
      <c r="D48" s="201"/>
      <c r="E48" s="202"/>
      <c r="F48" s="216"/>
      <c r="G48" s="216"/>
      <c r="H48" s="216"/>
      <c r="I48" s="216"/>
      <c r="J48" s="216"/>
      <c r="K48" s="216"/>
      <c r="L48" s="230"/>
      <c r="M48" s="216"/>
      <c r="N48" s="216"/>
      <c r="O48" s="216"/>
      <c r="P48" s="216"/>
      <c r="Q48" s="257"/>
      <c r="R48" s="203"/>
      <c r="S48" s="224"/>
      <c r="T48" s="203"/>
      <c r="U48" s="204"/>
      <c r="V48" s="205"/>
      <c r="W48" s="206"/>
      <c r="X48" s="205"/>
      <c r="Y48" s="206"/>
      <c r="Z48" s="205"/>
      <c r="AA48" s="206"/>
      <c r="AB48" s="245" t="str">
        <f t="shared" si="0"/>
        <v/>
      </c>
      <c r="AC48" s="246"/>
      <c r="AE48" s="8"/>
      <c r="AF48" s="8"/>
      <c r="AG48" s="8"/>
    </row>
    <row r="49" spans="1:34">
      <c r="A49" s="15"/>
      <c r="B49" s="255"/>
      <c r="C49" s="256"/>
      <c r="D49" s="201"/>
      <c r="E49" s="202"/>
      <c r="F49" s="216"/>
      <c r="G49" s="216"/>
      <c r="H49" s="216"/>
      <c r="I49" s="216"/>
      <c r="J49" s="216"/>
      <c r="K49" s="216"/>
      <c r="L49" s="230"/>
      <c r="M49" s="216"/>
      <c r="N49" s="216"/>
      <c r="O49" s="216"/>
      <c r="P49" s="216"/>
      <c r="Q49" s="257"/>
      <c r="R49" s="203"/>
      <c r="S49" s="224"/>
      <c r="T49" s="203"/>
      <c r="U49" s="204"/>
      <c r="V49" s="205"/>
      <c r="W49" s="206"/>
      <c r="X49" s="205"/>
      <c r="Y49" s="206"/>
      <c r="Z49" s="205"/>
      <c r="AA49" s="206"/>
      <c r="AB49" s="245" t="str">
        <f t="shared" si="0"/>
        <v/>
      </c>
      <c r="AC49" s="246"/>
      <c r="AE49" s="8"/>
      <c r="AF49" s="8"/>
      <c r="AG49" s="8"/>
    </row>
    <row r="50" spans="1:34" ht="12" thickBot="1">
      <c r="A50" s="15"/>
      <c r="B50" s="258"/>
      <c r="C50" s="259"/>
      <c r="D50" s="260"/>
      <c r="E50" s="261"/>
      <c r="F50" s="223"/>
      <c r="G50" s="223"/>
      <c r="H50" s="223"/>
      <c r="I50" s="223"/>
      <c r="J50" s="223"/>
      <c r="K50" s="223"/>
      <c r="L50" s="247"/>
      <c r="M50" s="223"/>
      <c r="N50" s="223"/>
      <c r="O50" s="223"/>
      <c r="P50" s="223"/>
      <c r="Q50" s="262"/>
      <c r="R50" s="225"/>
      <c r="S50" s="226"/>
      <c r="T50" s="203"/>
      <c r="U50" s="204"/>
      <c r="V50" s="205"/>
      <c r="W50" s="206"/>
      <c r="X50" s="205"/>
      <c r="Y50" s="206"/>
      <c r="Z50" s="205"/>
      <c r="AA50" s="206"/>
      <c r="AB50" s="245" t="str">
        <f t="shared" si="0"/>
        <v/>
      </c>
      <c r="AC50" s="246"/>
      <c r="AE50" s="8"/>
      <c r="AF50" s="8"/>
      <c r="AG50" s="8"/>
    </row>
    <row r="51" spans="1:34" ht="12" customHeight="1" thickBot="1">
      <c r="A51" s="67"/>
      <c r="B51" s="68" t="str">
        <f>B99&amp;" "&amp;H99&amp;" "&amp;L99&amp;" "&amp;Q99</f>
        <v xml:space="preserve">   </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70"/>
    </row>
    <row r="52" spans="1:34" hidden="1">
      <c r="B52" s="8">
        <f>IF(B8&gt;D8,1,0)</f>
        <v>0</v>
      </c>
      <c r="C52" s="8"/>
      <c r="D52" s="8"/>
      <c r="E52" s="8"/>
      <c r="F52" s="272">
        <f>Mar!F53-1</f>
        <v>-306</v>
      </c>
      <c r="G52" s="272"/>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73">
        <f>F52-(27+F54)</f>
        <v>-335</v>
      </c>
      <c r="G53" s="273"/>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f>'Set-Up'!B68+'Set-Up'!M68</f>
        <v>2</v>
      </c>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29"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29"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29"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29"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29"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29"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sheetData>
  <sheetProtection algorithmName="SHA-512" hashValue="RDN/VK++3SaR24vlow5NlOp9CG9ALadcHo6MT8LNLjf0RebkXXtqBHSlVC45lUk/jdAdq7ppEs8QmXaeN8d56w==" saltValue="Kae4WOo3kir4ixYVTRXZsA==" spinCount="100000" sheet="1" objects="1" scenarios="1"/>
  <mergeCells count="446">
    <mergeCell ref="K1:T1"/>
    <mergeCell ref="F52:G52"/>
    <mergeCell ref="F53:G53"/>
    <mergeCell ref="AB4:AC7"/>
    <mergeCell ref="B4:C7"/>
    <mergeCell ref="D4:E7"/>
    <mergeCell ref="F4:K7"/>
    <mergeCell ref="L4:P7"/>
    <mergeCell ref="Q4:S7"/>
    <mergeCell ref="T4:U7"/>
    <mergeCell ref="V4:W7"/>
    <mergeCell ref="X4:Y7"/>
    <mergeCell ref="Z4:AA7"/>
    <mergeCell ref="AB10:AC10"/>
    <mergeCell ref="B11:C11"/>
    <mergeCell ref="D11:E11"/>
    <mergeCell ref="F11:K11"/>
    <mergeCell ref="L11:P11"/>
    <mergeCell ref="Q11:S11"/>
    <mergeCell ref="T11:U11"/>
    <mergeCell ref="V11:W11"/>
    <mergeCell ref="X11:Y11"/>
    <mergeCell ref="Z11:AA11"/>
    <mergeCell ref="AB11:AC11"/>
    <mergeCell ref="B10:C10"/>
    <mergeCell ref="M2:R2"/>
    <mergeCell ref="L3:S3"/>
    <mergeCell ref="AB8:AC8"/>
    <mergeCell ref="B9:C9"/>
    <mergeCell ref="D9:E9"/>
    <mergeCell ref="F9:K9"/>
    <mergeCell ref="L9:P9"/>
    <mergeCell ref="Q9:S9"/>
    <mergeCell ref="T9:U9"/>
    <mergeCell ref="V9:W9"/>
    <mergeCell ref="X9:Y9"/>
    <mergeCell ref="Z9:AA9"/>
    <mergeCell ref="AB9:AC9"/>
    <mergeCell ref="B8:C8"/>
    <mergeCell ref="D8:E8"/>
    <mergeCell ref="F8:K8"/>
    <mergeCell ref="L8:P8"/>
    <mergeCell ref="Q8:S8"/>
    <mergeCell ref="T8:U8"/>
    <mergeCell ref="V8:W8"/>
    <mergeCell ref="X8:Y8"/>
    <mergeCell ref="Z8:AA8"/>
    <mergeCell ref="AA2:AC2"/>
    <mergeCell ref="D10:E10"/>
    <mergeCell ref="F10:K10"/>
    <mergeCell ref="L10:P10"/>
    <mergeCell ref="Q10:S10"/>
    <mergeCell ref="T10:U10"/>
    <mergeCell ref="V10:W10"/>
    <mergeCell ref="X10:Y10"/>
    <mergeCell ref="Z10:AA10"/>
    <mergeCell ref="AB12:AC12"/>
    <mergeCell ref="AB13:AC13"/>
    <mergeCell ref="B12:C12"/>
    <mergeCell ref="D12:E12"/>
    <mergeCell ref="F12:K12"/>
    <mergeCell ref="L12:P12"/>
    <mergeCell ref="Q12:S12"/>
    <mergeCell ref="T12:U12"/>
    <mergeCell ref="V12:W12"/>
    <mergeCell ref="X12:Y12"/>
    <mergeCell ref="Z12:AA12"/>
    <mergeCell ref="B13:C13"/>
    <mergeCell ref="D13:E13"/>
    <mergeCell ref="F13:K13"/>
    <mergeCell ref="L13:P13"/>
    <mergeCell ref="Q13:S13"/>
    <mergeCell ref="T13:U13"/>
    <mergeCell ref="V13:W13"/>
    <mergeCell ref="X13:Y13"/>
    <mergeCell ref="Z13:AA13"/>
    <mergeCell ref="AB14:AC14"/>
    <mergeCell ref="B15:C15"/>
    <mergeCell ref="D15:E15"/>
    <mergeCell ref="F15:K15"/>
    <mergeCell ref="L15:P15"/>
    <mergeCell ref="Q15:S15"/>
    <mergeCell ref="T15:U15"/>
    <mergeCell ref="V15:W15"/>
    <mergeCell ref="X15:Y15"/>
    <mergeCell ref="Z15:AA15"/>
    <mergeCell ref="AB15:AC15"/>
    <mergeCell ref="B14:C14"/>
    <mergeCell ref="D14:E14"/>
    <mergeCell ref="F14:K14"/>
    <mergeCell ref="L14:P14"/>
    <mergeCell ref="Q14:S14"/>
    <mergeCell ref="T14:U14"/>
    <mergeCell ref="V14:W14"/>
    <mergeCell ref="X14:Y14"/>
    <mergeCell ref="Z14:AA14"/>
    <mergeCell ref="AB16:AC16"/>
    <mergeCell ref="B17:C17"/>
    <mergeCell ref="D17:E17"/>
    <mergeCell ref="F17:K17"/>
    <mergeCell ref="L17:P17"/>
    <mergeCell ref="Q17:S17"/>
    <mergeCell ref="T17:U17"/>
    <mergeCell ref="V17:W17"/>
    <mergeCell ref="X17:Y17"/>
    <mergeCell ref="Z17:AA17"/>
    <mergeCell ref="AB17:AC17"/>
    <mergeCell ref="B16:C16"/>
    <mergeCell ref="D16:E16"/>
    <mergeCell ref="F16:K16"/>
    <mergeCell ref="L16:P16"/>
    <mergeCell ref="Q16:S16"/>
    <mergeCell ref="T16:U16"/>
    <mergeCell ref="V16:W16"/>
    <mergeCell ref="X16:Y16"/>
    <mergeCell ref="Z16:AA16"/>
    <mergeCell ref="AB18:AC18"/>
    <mergeCell ref="B19:C19"/>
    <mergeCell ref="D19:E19"/>
    <mergeCell ref="F19:K19"/>
    <mergeCell ref="L19:P19"/>
    <mergeCell ref="Q19:S19"/>
    <mergeCell ref="T19:U19"/>
    <mergeCell ref="V19:W19"/>
    <mergeCell ref="X19:Y19"/>
    <mergeCell ref="Z19:AA19"/>
    <mergeCell ref="AB19:AC19"/>
    <mergeCell ref="B18:C18"/>
    <mergeCell ref="D18:E18"/>
    <mergeCell ref="F18:K18"/>
    <mergeCell ref="L18:P18"/>
    <mergeCell ref="Q18:S18"/>
    <mergeCell ref="T18:U18"/>
    <mergeCell ref="V18:W18"/>
    <mergeCell ref="X18:Y18"/>
    <mergeCell ref="Z18:AA18"/>
    <mergeCell ref="AB20:AC20"/>
    <mergeCell ref="B21:C21"/>
    <mergeCell ref="D21:E21"/>
    <mergeCell ref="F21:K21"/>
    <mergeCell ref="L21:P21"/>
    <mergeCell ref="Q21:S21"/>
    <mergeCell ref="T21:U21"/>
    <mergeCell ref="V21:W21"/>
    <mergeCell ref="X21:Y21"/>
    <mergeCell ref="Z21:AA21"/>
    <mergeCell ref="AB21:AC21"/>
    <mergeCell ref="B20:C20"/>
    <mergeCell ref="D20:E20"/>
    <mergeCell ref="F20:K20"/>
    <mergeCell ref="L20:P20"/>
    <mergeCell ref="Q20:S20"/>
    <mergeCell ref="T20:U20"/>
    <mergeCell ref="V20:W20"/>
    <mergeCell ref="X20:Y20"/>
    <mergeCell ref="Z20:AA20"/>
    <mergeCell ref="AB22:AC22"/>
    <mergeCell ref="B23:C23"/>
    <mergeCell ref="D23:E23"/>
    <mergeCell ref="F23:K23"/>
    <mergeCell ref="L23:P23"/>
    <mergeCell ref="Q23:S23"/>
    <mergeCell ref="T23:U23"/>
    <mergeCell ref="V23:W23"/>
    <mergeCell ref="X23:Y23"/>
    <mergeCell ref="Z23:AA23"/>
    <mergeCell ref="AB23:AC23"/>
    <mergeCell ref="B22:C22"/>
    <mergeCell ref="D22:E22"/>
    <mergeCell ref="F22:K22"/>
    <mergeCell ref="L22:P22"/>
    <mergeCell ref="Q22:S22"/>
    <mergeCell ref="T22:U22"/>
    <mergeCell ref="V22:W22"/>
    <mergeCell ref="X22:Y22"/>
    <mergeCell ref="Z22:AA22"/>
    <mergeCell ref="AB24:AC24"/>
    <mergeCell ref="B25:C25"/>
    <mergeCell ref="D25:E25"/>
    <mergeCell ref="F25:K25"/>
    <mergeCell ref="L25:P25"/>
    <mergeCell ref="Q25:S25"/>
    <mergeCell ref="T25:U25"/>
    <mergeCell ref="V25:W25"/>
    <mergeCell ref="X25:Y25"/>
    <mergeCell ref="Z25:AA25"/>
    <mergeCell ref="AB25:AC25"/>
    <mergeCell ref="B24:C24"/>
    <mergeCell ref="D24:E24"/>
    <mergeCell ref="F24:K24"/>
    <mergeCell ref="L24:P24"/>
    <mergeCell ref="Q24:S24"/>
    <mergeCell ref="T24:U24"/>
    <mergeCell ref="V24:W24"/>
    <mergeCell ref="X24:Y24"/>
    <mergeCell ref="Z24:AA24"/>
    <mergeCell ref="AB26:AC26"/>
    <mergeCell ref="B27:C27"/>
    <mergeCell ref="D27:E27"/>
    <mergeCell ref="F27:K27"/>
    <mergeCell ref="L27:P27"/>
    <mergeCell ref="Q27:S27"/>
    <mergeCell ref="T27:U27"/>
    <mergeCell ref="V27:W27"/>
    <mergeCell ref="X27:Y27"/>
    <mergeCell ref="Z27:AA27"/>
    <mergeCell ref="AB27:AC27"/>
    <mergeCell ref="B26:C26"/>
    <mergeCell ref="D26:E26"/>
    <mergeCell ref="F26:K26"/>
    <mergeCell ref="L26:P26"/>
    <mergeCell ref="Q26:S26"/>
    <mergeCell ref="T26:U26"/>
    <mergeCell ref="V26:W26"/>
    <mergeCell ref="X26:Y26"/>
    <mergeCell ref="Z26:AA26"/>
    <mergeCell ref="AB28:AC28"/>
    <mergeCell ref="B29:C29"/>
    <mergeCell ref="D29:E29"/>
    <mergeCell ref="F29:K29"/>
    <mergeCell ref="L29:P29"/>
    <mergeCell ref="Q29:S29"/>
    <mergeCell ref="T29:U29"/>
    <mergeCell ref="V29:W29"/>
    <mergeCell ref="X29:Y29"/>
    <mergeCell ref="Z29:AA29"/>
    <mergeCell ref="AB29:AC29"/>
    <mergeCell ref="B28:C28"/>
    <mergeCell ref="D28:E28"/>
    <mergeCell ref="F28:K28"/>
    <mergeCell ref="L28:P28"/>
    <mergeCell ref="Q28:S28"/>
    <mergeCell ref="T28:U28"/>
    <mergeCell ref="V28:W28"/>
    <mergeCell ref="X28:Y28"/>
    <mergeCell ref="Z28:AA28"/>
    <mergeCell ref="AB30:AC30"/>
    <mergeCell ref="B31:C31"/>
    <mergeCell ref="D31:E31"/>
    <mergeCell ref="F31:K31"/>
    <mergeCell ref="L31:P31"/>
    <mergeCell ref="Q31:S31"/>
    <mergeCell ref="T31:U31"/>
    <mergeCell ref="V31:W31"/>
    <mergeCell ref="X31:Y31"/>
    <mergeCell ref="Z31:AA31"/>
    <mergeCell ref="AB31:AC31"/>
    <mergeCell ref="B30:C30"/>
    <mergeCell ref="D30:E30"/>
    <mergeCell ref="F30:K30"/>
    <mergeCell ref="L30:P30"/>
    <mergeCell ref="Q30:S30"/>
    <mergeCell ref="T30:U30"/>
    <mergeCell ref="V30:W30"/>
    <mergeCell ref="X30:Y30"/>
    <mergeCell ref="Z30:AA30"/>
    <mergeCell ref="AB32:AC32"/>
    <mergeCell ref="B33:C33"/>
    <mergeCell ref="D33:E33"/>
    <mergeCell ref="F33:K33"/>
    <mergeCell ref="L33:P33"/>
    <mergeCell ref="Q33:S33"/>
    <mergeCell ref="T33:U33"/>
    <mergeCell ref="V33:W33"/>
    <mergeCell ref="X33:Y33"/>
    <mergeCell ref="Z33:AA33"/>
    <mergeCell ref="AB33:AC33"/>
    <mergeCell ref="B32:C32"/>
    <mergeCell ref="D32:E32"/>
    <mergeCell ref="F32:K32"/>
    <mergeCell ref="L32:P32"/>
    <mergeCell ref="Q32:S32"/>
    <mergeCell ref="T32:U32"/>
    <mergeCell ref="V32:W32"/>
    <mergeCell ref="X32:Y32"/>
    <mergeCell ref="Z32:AA32"/>
    <mergeCell ref="AB34:AC34"/>
    <mergeCell ref="B35:C35"/>
    <mergeCell ref="D35:E35"/>
    <mergeCell ref="F35:K35"/>
    <mergeCell ref="L35:P35"/>
    <mergeCell ref="Q35:S35"/>
    <mergeCell ref="T35:U35"/>
    <mergeCell ref="V35:W35"/>
    <mergeCell ref="X35:Y35"/>
    <mergeCell ref="Z35:AA35"/>
    <mergeCell ref="AB35:AC35"/>
    <mergeCell ref="B34:C34"/>
    <mergeCell ref="D34:E34"/>
    <mergeCell ref="F34:K34"/>
    <mergeCell ref="L34:P34"/>
    <mergeCell ref="Q34:S34"/>
    <mergeCell ref="T34:U34"/>
    <mergeCell ref="V34:W34"/>
    <mergeCell ref="X34:Y34"/>
    <mergeCell ref="Z34:AA34"/>
    <mergeCell ref="AB36:AC36"/>
    <mergeCell ref="B37:C37"/>
    <mergeCell ref="D37:E37"/>
    <mergeCell ref="F37:K37"/>
    <mergeCell ref="L37:P37"/>
    <mergeCell ref="Q37:S37"/>
    <mergeCell ref="T37:U37"/>
    <mergeCell ref="V37:W37"/>
    <mergeCell ref="X37:Y37"/>
    <mergeCell ref="Z37:AA37"/>
    <mergeCell ref="AB37:AC37"/>
    <mergeCell ref="B36:C36"/>
    <mergeCell ref="D36:E36"/>
    <mergeCell ref="F36:K36"/>
    <mergeCell ref="L36:P36"/>
    <mergeCell ref="Q36:S36"/>
    <mergeCell ref="T36:U36"/>
    <mergeCell ref="V36:W36"/>
    <mergeCell ref="X36:Y36"/>
    <mergeCell ref="Z36:AA36"/>
    <mergeCell ref="AB38:AC38"/>
    <mergeCell ref="B39:C39"/>
    <mergeCell ref="D39:E39"/>
    <mergeCell ref="F39:K39"/>
    <mergeCell ref="L39:P39"/>
    <mergeCell ref="Q39:S39"/>
    <mergeCell ref="T39:U39"/>
    <mergeCell ref="V39:W39"/>
    <mergeCell ref="X39:Y39"/>
    <mergeCell ref="Z39:AA39"/>
    <mergeCell ref="AB39:AC39"/>
    <mergeCell ref="B38:C38"/>
    <mergeCell ref="D38:E38"/>
    <mergeCell ref="F38:K38"/>
    <mergeCell ref="L38:P38"/>
    <mergeCell ref="Q38:S38"/>
    <mergeCell ref="T38:U38"/>
    <mergeCell ref="V38:W38"/>
    <mergeCell ref="X38:Y38"/>
    <mergeCell ref="Z38:AA38"/>
    <mergeCell ref="AB40:AC40"/>
    <mergeCell ref="B41:C41"/>
    <mergeCell ref="D41:E41"/>
    <mergeCell ref="F41:K41"/>
    <mergeCell ref="L41:P41"/>
    <mergeCell ref="Q41:S41"/>
    <mergeCell ref="T41:U41"/>
    <mergeCell ref="V41:W41"/>
    <mergeCell ref="X41:Y41"/>
    <mergeCell ref="Z41:AA41"/>
    <mergeCell ref="AB41:AC41"/>
    <mergeCell ref="B40:C40"/>
    <mergeCell ref="D40:E40"/>
    <mergeCell ref="F40:K40"/>
    <mergeCell ref="L40:P40"/>
    <mergeCell ref="Q40:S40"/>
    <mergeCell ref="T40:U40"/>
    <mergeCell ref="V40:W40"/>
    <mergeCell ref="X40:Y40"/>
    <mergeCell ref="Z40:AA40"/>
    <mergeCell ref="AB42:AC42"/>
    <mergeCell ref="B43:C43"/>
    <mergeCell ref="D43:E43"/>
    <mergeCell ref="F43:K43"/>
    <mergeCell ref="L43:P43"/>
    <mergeCell ref="Q43:S43"/>
    <mergeCell ref="T43:U43"/>
    <mergeCell ref="V43:W43"/>
    <mergeCell ref="X43:Y43"/>
    <mergeCell ref="Z43:AA43"/>
    <mergeCell ref="AB43:AC43"/>
    <mergeCell ref="B42:C42"/>
    <mergeCell ref="D42:E42"/>
    <mergeCell ref="F42:K42"/>
    <mergeCell ref="L42:P42"/>
    <mergeCell ref="Q42:S42"/>
    <mergeCell ref="T42:U42"/>
    <mergeCell ref="V42:W42"/>
    <mergeCell ref="X42:Y42"/>
    <mergeCell ref="Z42:AA42"/>
    <mergeCell ref="X46:Y46"/>
    <mergeCell ref="Z46:AA46"/>
    <mergeCell ref="AB44:AC44"/>
    <mergeCell ref="B45:C45"/>
    <mergeCell ref="D45:E45"/>
    <mergeCell ref="F45:K45"/>
    <mergeCell ref="L45:P45"/>
    <mergeCell ref="Q45:S45"/>
    <mergeCell ref="T45:U45"/>
    <mergeCell ref="V45:W45"/>
    <mergeCell ref="X45:Y45"/>
    <mergeCell ref="Z45:AA45"/>
    <mergeCell ref="AB45:AC45"/>
    <mergeCell ref="B44:C44"/>
    <mergeCell ref="D44:E44"/>
    <mergeCell ref="F44:K44"/>
    <mergeCell ref="L44:P44"/>
    <mergeCell ref="Q44:S44"/>
    <mergeCell ref="T44:U44"/>
    <mergeCell ref="V44:W44"/>
    <mergeCell ref="X44:Y44"/>
    <mergeCell ref="Z44:AA44"/>
    <mergeCell ref="L48:P48"/>
    <mergeCell ref="Q48:S48"/>
    <mergeCell ref="T48:U48"/>
    <mergeCell ref="V48:W48"/>
    <mergeCell ref="X48:Y48"/>
    <mergeCell ref="Z48:AA48"/>
    <mergeCell ref="AB46:AC46"/>
    <mergeCell ref="B47:C47"/>
    <mergeCell ref="D47:E47"/>
    <mergeCell ref="F47:K47"/>
    <mergeCell ref="L47:P47"/>
    <mergeCell ref="Q47:S47"/>
    <mergeCell ref="T47:U47"/>
    <mergeCell ref="V47:W47"/>
    <mergeCell ref="X47:Y47"/>
    <mergeCell ref="Z47:AA47"/>
    <mergeCell ref="AB47:AC47"/>
    <mergeCell ref="B46:C46"/>
    <mergeCell ref="D46:E46"/>
    <mergeCell ref="F46:K46"/>
    <mergeCell ref="L46:P46"/>
    <mergeCell ref="Q46:S46"/>
    <mergeCell ref="T46:U46"/>
    <mergeCell ref="V46:W46"/>
    <mergeCell ref="AB48:AC48"/>
    <mergeCell ref="B49:C49"/>
    <mergeCell ref="D49:E49"/>
    <mergeCell ref="F49:K49"/>
    <mergeCell ref="L49:P49"/>
    <mergeCell ref="Q49:S49"/>
    <mergeCell ref="T49:U49"/>
    <mergeCell ref="V50:W50"/>
    <mergeCell ref="X50:Y50"/>
    <mergeCell ref="Z50:AA50"/>
    <mergeCell ref="AB50:AC50"/>
    <mergeCell ref="V49:W49"/>
    <mergeCell ref="X49:Y49"/>
    <mergeCell ref="Z49:AA49"/>
    <mergeCell ref="AB49:AC49"/>
    <mergeCell ref="B50:C50"/>
    <mergeCell ref="D50:E50"/>
    <mergeCell ref="F50:K50"/>
    <mergeCell ref="L50:P50"/>
    <mergeCell ref="Q50:S50"/>
    <mergeCell ref="T50:U50"/>
    <mergeCell ref="B48:C48"/>
    <mergeCell ref="D48:E48"/>
    <mergeCell ref="F48:K48"/>
  </mergeCells>
  <phoneticPr fontId="4" type="noConversion"/>
  <dataValidations xWindow="77" yWindow="295" count="9">
    <dataValidation allowBlank="1" showInputMessage="1" showErrorMessage="1" promptTitle="GOLF DAY/ORGANISERS NAME" prompt="Enter the name of the golf day and/or the organiser." sqref="F8:K50" xr:uid="{00000000-0002-0000-0400-000000000000}"/>
    <dataValidation allowBlank="1" showInputMessage="1" showErrorMessage="1" promptTitle="NOTES" prompt="The space here is for you to type any brief notes you have about this booking." sqref="L8:P50" xr:uid="{00000000-0002-0000-04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400-000002000000}">
      <formula1>$AH$55:$AH$58</formula1>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400-000003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400-000004000000}">
      <formula1>F$53</formula1>
      <formula2>F$52</formula2>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400-000005000000}">
      <formula1>0</formula1>
      <formula2>300</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4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4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400-000008000000}">
      <formula1>0</formula1>
      <formula2>50000</formula2>
    </dataValidation>
  </dataValidations>
  <pageMargins left="0.16" right="0.16" top="0.21" bottom="0.21" header="0.5" footer="0.5"/>
  <pageSetup paperSize="9" orientation="portrait" horizontalDpi="4294967292" verticalDpi="4294967292"/>
  <colBreaks count="1" manualBreakCount="1">
    <brk id="30" max="1048575" man="1"/>
  </colBreaks>
  <drawing r:id="rId1"/>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2"/>
  <sheetViews>
    <sheetView showRowColHeaders="0" zoomScale="125" workbookViewId="0">
      <pane ySplit="7" topLeftCell="A8" activePane="bottomLeft" state="frozen"/>
      <selection pane="bottomLeft" activeCell="B1" sqref="B1"/>
    </sheetView>
  </sheetViews>
  <sheetFormatPr baseColWidth="10" defaultColWidth="0" defaultRowHeight="11" zeroHeight="1"/>
  <cols>
    <col min="1" max="1" width="0.5" style="9" customWidth="1"/>
    <col min="2" max="29" width="4" style="9" customWidth="1"/>
    <col min="30" max="30" width="0.5" style="9" customWidth="1"/>
    <col min="31" max="34" width="0" style="9" hidden="1" customWidth="1"/>
    <col min="35" max="16384" width="10.6640625" style="9" hidden="1"/>
  </cols>
  <sheetData>
    <row r="1" spans="1:33" ht="13" customHeight="1">
      <c r="A1" s="12"/>
      <c r="G1" s="24"/>
      <c r="H1" s="24"/>
      <c r="I1" s="24"/>
      <c r="J1" s="24"/>
      <c r="K1" s="228" t="s">
        <v>145</v>
      </c>
      <c r="L1" s="228"/>
      <c r="M1" s="228"/>
      <c r="N1" s="228"/>
      <c r="O1" s="228"/>
      <c r="P1" s="228"/>
      <c r="Q1" s="228"/>
      <c r="R1" s="228"/>
      <c r="S1" s="228"/>
      <c r="T1" s="228"/>
      <c r="U1" s="24"/>
      <c r="V1" s="24"/>
      <c r="W1" s="24"/>
      <c r="X1" s="24"/>
      <c r="Y1" s="24"/>
      <c r="Z1" s="24"/>
      <c r="AA1" s="10"/>
      <c r="AB1" s="10"/>
      <c r="AC1" s="11" t="str">
        <f>Sep!AC1</f>
        <v>© Promote Golf 2025 - Version 1.0</v>
      </c>
    </row>
    <row r="2" spans="1:33">
      <c r="A2" s="13"/>
      <c r="G2" s="24"/>
      <c r="H2" s="24"/>
      <c r="I2" s="24"/>
      <c r="J2" s="24"/>
      <c r="K2" s="24"/>
      <c r="L2" s="24"/>
      <c r="M2" s="228" t="str">
        <f>"March "&amp;'Set-Up'!$B$12</f>
        <v xml:space="preserve">March </v>
      </c>
      <c r="N2" s="228"/>
      <c r="O2" s="228"/>
      <c r="P2" s="228"/>
      <c r="Q2" s="228"/>
      <c r="R2" s="228"/>
      <c r="S2" s="24"/>
      <c r="T2" s="24"/>
      <c r="U2" s="24"/>
      <c r="V2" s="24"/>
      <c r="W2" s="24"/>
      <c r="X2" s="24"/>
      <c r="Y2" s="24"/>
      <c r="Z2" s="24"/>
      <c r="AA2" s="232">
        <f ca="1">NOW()</f>
        <v>45933.450954513886</v>
      </c>
      <c r="AB2" s="232"/>
      <c r="AC2" s="232"/>
    </row>
    <row r="3" spans="1:33" ht="11" customHeight="1" thickBot="1">
      <c r="A3" s="13"/>
      <c r="G3" s="25"/>
      <c r="H3" s="25"/>
      <c r="I3" s="25"/>
      <c r="J3" s="25"/>
      <c r="K3" s="25"/>
      <c r="L3" s="229" t="str">
        <f>'Set-Up'!$B$8&amp;Mar!AF4&amp;'Set-Up'!$N$8</f>
        <v/>
      </c>
      <c r="M3" s="229"/>
      <c r="N3" s="229"/>
      <c r="O3" s="229"/>
      <c r="P3" s="229"/>
      <c r="Q3" s="229"/>
      <c r="R3" s="229"/>
      <c r="S3" s="229"/>
      <c r="T3" s="25"/>
      <c r="U3" s="25"/>
      <c r="V3" s="25"/>
      <c r="W3" s="25"/>
      <c r="X3" s="25"/>
      <c r="Y3" s="25"/>
      <c r="Z3" s="25"/>
      <c r="AC3" s="16" t="str">
        <f>"DATA AUDIT RESULT - "&amp;V99</f>
        <v>DATA AUDIT RESULT - PASS</v>
      </c>
    </row>
    <row r="4" spans="1:33" ht="11" customHeight="1">
      <c r="A4" s="15"/>
      <c r="B4" s="207" t="s">
        <v>137</v>
      </c>
      <c r="C4" s="208"/>
      <c r="D4" s="213" t="s">
        <v>139</v>
      </c>
      <c r="E4" s="208"/>
      <c r="F4" s="217" t="s">
        <v>138</v>
      </c>
      <c r="G4" s="217"/>
      <c r="H4" s="217"/>
      <c r="I4" s="217"/>
      <c r="J4" s="217"/>
      <c r="K4" s="218"/>
      <c r="L4" s="233" t="s">
        <v>136</v>
      </c>
      <c r="M4" s="234"/>
      <c r="N4" s="234"/>
      <c r="O4" s="234"/>
      <c r="P4" s="235"/>
      <c r="Q4" s="213" t="s">
        <v>73</v>
      </c>
      <c r="R4" s="213"/>
      <c r="S4" s="242"/>
      <c r="T4" s="213" t="s">
        <v>140</v>
      </c>
      <c r="U4" s="208"/>
      <c r="V4" s="213" t="s">
        <v>67</v>
      </c>
      <c r="W4" s="208"/>
      <c r="X4" s="213" t="s">
        <v>0</v>
      </c>
      <c r="Y4" s="208"/>
      <c r="Z4" s="213" t="s">
        <v>11</v>
      </c>
      <c r="AA4" s="208"/>
      <c r="AB4" s="213" t="s">
        <v>74</v>
      </c>
      <c r="AC4" s="242"/>
      <c r="AE4" s="8"/>
      <c r="AF4" s="8" t="str">
        <f>IF('Set-Up'!$N$8="",""," - ")</f>
        <v/>
      </c>
      <c r="AG4" s="8"/>
    </row>
    <row r="5" spans="1:33" ht="11" customHeight="1">
      <c r="A5" s="15"/>
      <c r="B5" s="209"/>
      <c r="C5" s="210"/>
      <c r="D5" s="214"/>
      <c r="E5" s="210"/>
      <c r="F5" s="219"/>
      <c r="G5" s="219"/>
      <c r="H5" s="219"/>
      <c r="I5" s="219"/>
      <c r="J5" s="219"/>
      <c r="K5" s="220"/>
      <c r="L5" s="236"/>
      <c r="M5" s="237"/>
      <c r="N5" s="237"/>
      <c r="O5" s="237"/>
      <c r="P5" s="238"/>
      <c r="Q5" s="214"/>
      <c r="R5" s="214"/>
      <c r="S5" s="243"/>
      <c r="T5" s="214"/>
      <c r="U5" s="210"/>
      <c r="V5" s="214"/>
      <c r="W5" s="210"/>
      <c r="X5" s="214"/>
      <c r="Y5" s="210"/>
      <c r="Z5" s="214"/>
      <c r="AA5" s="210"/>
      <c r="AB5" s="214"/>
      <c r="AC5" s="243"/>
      <c r="AE5" s="8"/>
      <c r="AF5" s="8"/>
      <c r="AG5" s="8"/>
    </row>
    <row r="6" spans="1:33">
      <c r="A6" s="15"/>
      <c r="B6" s="209"/>
      <c r="C6" s="210"/>
      <c r="D6" s="214"/>
      <c r="E6" s="210"/>
      <c r="F6" s="219"/>
      <c r="G6" s="219"/>
      <c r="H6" s="219"/>
      <c r="I6" s="219"/>
      <c r="J6" s="219"/>
      <c r="K6" s="220"/>
      <c r="L6" s="236"/>
      <c r="M6" s="237"/>
      <c r="N6" s="237"/>
      <c r="O6" s="237"/>
      <c r="P6" s="238"/>
      <c r="Q6" s="214"/>
      <c r="R6" s="214"/>
      <c r="S6" s="243"/>
      <c r="T6" s="214"/>
      <c r="U6" s="210"/>
      <c r="V6" s="214"/>
      <c r="W6" s="210"/>
      <c r="X6" s="214"/>
      <c r="Y6" s="210"/>
      <c r="Z6" s="214"/>
      <c r="AA6" s="210"/>
      <c r="AB6" s="214"/>
      <c r="AC6" s="243"/>
      <c r="AE6" s="8"/>
      <c r="AF6" s="8"/>
      <c r="AG6" s="8"/>
    </row>
    <row r="7" spans="1:33" ht="11" customHeight="1" thickBot="1">
      <c r="A7" s="15"/>
      <c r="B7" s="211"/>
      <c r="C7" s="212"/>
      <c r="D7" s="215"/>
      <c r="E7" s="212"/>
      <c r="F7" s="221"/>
      <c r="G7" s="221"/>
      <c r="H7" s="221"/>
      <c r="I7" s="221"/>
      <c r="J7" s="221"/>
      <c r="K7" s="222"/>
      <c r="L7" s="239"/>
      <c r="M7" s="240"/>
      <c r="N7" s="240"/>
      <c r="O7" s="240"/>
      <c r="P7" s="241"/>
      <c r="Q7" s="215"/>
      <c r="R7" s="215"/>
      <c r="S7" s="244"/>
      <c r="T7" s="215"/>
      <c r="U7" s="212"/>
      <c r="V7" s="215"/>
      <c r="W7" s="212"/>
      <c r="X7" s="215"/>
      <c r="Y7" s="212"/>
      <c r="Z7" s="215"/>
      <c r="AA7" s="212"/>
      <c r="AB7" s="215"/>
      <c r="AC7" s="244"/>
      <c r="AE7" s="8"/>
      <c r="AF7" s="8"/>
      <c r="AG7" s="8"/>
    </row>
    <row r="8" spans="1:33">
      <c r="A8" s="15"/>
      <c r="B8" s="263"/>
      <c r="C8" s="264"/>
      <c r="D8" s="265"/>
      <c r="E8" s="266"/>
      <c r="F8" s="216"/>
      <c r="G8" s="216"/>
      <c r="H8" s="216"/>
      <c r="I8" s="216"/>
      <c r="J8" s="216"/>
      <c r="K8" s="216"/>
      <c r="L8" s="230"/>
      <c r="M8" s="216"/>
      <c r="N8" s="216"/>
      <c r="O8" s="216"/>
      <c r="P8" s="216"/>
      <c r="Q8" s="257"/>
      <c r="R8" s="203"/>
      <c r="S8" s="224"/>
      <c r="T8" s="203"/>
      <c r="U8" s="204"/>
      <c r="V8" s="205"/>
      <c r="W8" s="206"/>
      <c r="X8" s="205"/>
      <c r="Y8" s="206"/>
      <c r="Z8" s="205"/>
      <c r="AA8" s="206"/>
      <c r="AB8" s="274" t="str">
        <f>IF((V8+X8+Z8)&gt;0.1,(V8+X8+Z8),"")</f>
        <v/>
      </c>
      <c r="AC8" s="275"/>
      <c r="AE8" s="8"/>
      <c r="AF8" s="8"/>
      <c r="AG8" s="8"/>
    </row>
    <row r="9" spans="1:33">
      <c r="A9" s="15"/>
      <c r="B9" s="255"/>
      <c r="C9" s="256"/>
      <c r="D9" s="201"/>
      <c r="E9" s="202"/>
      <c r="F9" s="216"/>
      <c r="G9" s="216"/>
      <c r="H9" s="216"/>
      <c r="I9" s="216"/>
      <c r="J9" s="216"/>
      <c r="K9" s="216"/>
      <c r="L9" s="230"/>
      <c r="M9" s="216"/>
      <c r="N9" s="216"/>
      <c r="O9" s="216"/>
      <c r="P9" s="216"/>
      <c r="Q9" s="257"/>
      <c r="R9" s="203"/>
      <c r="S9" s="224"/>
      <c r="T9" s="203"/>
      <c r="U9" s="204"/>
      <c r="V9" s="205"/>
      <c r="W9" s="206"/>
      <c r="X9" s="205"/>
      <c r="Y9" s="206"/>
      <c r="Z9" s="205"/>
      <c r="AA9" s="206"/>
      <c r="AB9" s="245" t="str">
        <f t="shared" ref="AB9:AB50" si="0">IF((V9+X9+Z9)&gt;0.1,(V9+X9+Z9),"")</f>
        <v/>
      </c>
      <c r="AC9" s="246"/>
      <c r="AE9" s="8"/>
      <c r="AF9" s="8"/>
      <c r="AG9" s="8"/>
    </row>
    <row r="10" spans="1:33">
      <c r="A10" s="15"/>
      <c r="B10" s="255"/>
      <c r="C10" s="256"/>
      <c r="D10" s="201"/>
      <c r="E10" s="202"/>
      <c r="F10" s="216"/>
      <c r="G10" s="216"/>
      <c r="H10" s="216"/>
      <c r="I10" s="216"/>
      <c r="J10" s="216"/>
      <c r="K10" s="216"/>
      <c r="L10" s="230"/>
      <c r="M10" s="216"/>
      <c r="N10" s="216"/>
      <c r="O10" s="216"/>
      <c r="P10" s="216"/>
      <c r="Q10" s="257"/>
      <c r="R10" s="203"/>
      <c r="S10" s="224"/>
      <c r="T10" s="203"/>
      <c r="U10" s="204"/>
      <c r="V10" s="205"/>
      <c r="W10" s="206"/>
      <c r="X10" s="205"/>
      <c r="Y10" s="206"/>
      <c r="Z10" s="205"/>
      <c r="AA10" s="206"/>
      <c r="AB10" s="245" t="str">
        <f t="shared" si="0"/>
        <v/>
      </c>
      <c r="AC10" s="246"/>
      <c r="AE10" s="8"/>
      <c r="AF10" s="8"/>
      <c r="AG10" s="8"/>
    </row>
    <row r="11" spans="1:33">
      <c r="A11" s="15"/>
      <c r="B11" s="255"/>
      <c r="C11" s="256"/>
      <c r="D11" s="201"/>
      <c r="E11" s="202"/>
      <c r="F11" s="216"/>
      <c r="G11" s="216"/>
      <c r="H11" s="216"/>
      <c r="I11" s="216"/>
      <c r="J11" s="216"/>
      <c r="K11" s="216"/>
      <c r="L11" s="230"/>
      <c r="M11" s="216"/>
      <c r="N11" s="216"/>
      <c r="O11" s="216"/>
      <c r="P11" s="216"/>
      <c r="Q11" s="257"/>
      <c r="R11" s="203"/>
      <c r="S11" s="224"/>
      <c r="T11" s="203"/>
      <c r="U11" s="204"/>
      <c r="V11" s="205"/>
      <c r="W11" s="206"/>
      <c r="X11" s="205"/>
      <c r="Y11" s="206"/>
      <c r="Z11" s="205"/>
      <c r="AA11" s="206"/>
      <c r="AB11" s="245" t="str">
        <f t="shared" si="0"/>
        <v/>
      </c>
      <c r="AC11" s="246"/>
      <c r="AE11" s="8"/>
      <c r="AF11" s="8"/>
      <c r="AG11" s="8"/>
    </row>
    <row r="12" spans="1:33">
      <c r="A12" s="15"/>
      <c r="B12" s="255"/>
      <c r="C12" s="256"/>
      <c r="D12" s="201"/>
      <c r="E12" s="202"/>
      <c r="F12" s="216"/>
      <c r="G12" s="216"/>
      <c r="H12" s="216"/>
      <c r="I12" s="216"/>
      <c r="J12" s="216"/>
      <c r="K12" s="216"/>
      <c r="L12" s="230"/>
      <c r="M12" s="216"/>
      <c r="N12" s="216"/>
      <c r="O12" s="216"/>
      <c r="P12" s="216"/>
      <c r="Q12" s="257"/>
      <c r="R12" s="203"/>
      <c r="S12" s="224"/>
      <c r="T12" s="203"/>
      <c r="U12" s="204"/>
      <c r="V12" s="205"/>
      <c r="W12" s="206"/>
      <c r="X12" s="205"/>
      <c r="Y12" s="206"/>
      <c r="Z12" s="205"/>
      <c r="AA12" s="206"/>
      <c r="AB12" s="245" t="str">
        <f t="shared" si="0"/>
        <v/>
      </c>
      <c r="AC12" s="246"/>
      <c r="AE12" s="8"/>
      <c r="AF12" s="8"/>
      <c r="AG12" s="8"/>
    </row>
    <row r="13" spans="1:33">
      <c r="A13" s="15"/>
      <c r="B13" s="255"/>
      <c r="C13" s="256"/>
      <c r="D13" s="201"/>
      <c r="E13" s="202"/>
      <c r="F13" s="216"/>
      <c r="G13" s="216"/>
      <c r="H13" s="216"/>
      <c r="I13" s="216"/>
      <c r="J13" s="216"/>
      <c r="K13" s="216"/>
      <c r="L13" s="230"/>
      <c r="M13" s="216"/>
      <c r="N13" s="216"/>
      <c r="O13" s="216"/>
      <c r="P13" s="216"/>
      <c r="Q13" s="257"/>
      <c r="R13" s="203"/>
      <c r="S13" s="224"/>
      <c r="T13" s="203"/>
      <c r="U13" s="204"/>
      <c r="V13" s="205"/>
      <c r="W13" s="206"/>
      <c r="X13" s="205"/>
      <c r="Y13" s="206"/>
      <c r="Z13" s="205"/>
      <c r="AA13" s="206"/>
      <c r="AB13" s="245" t="str">
        <f t="shared" si="0"/>
        <v/>
      </c>
      <c r="AC13" s="246"/>
      <c r="AE13" s="8"/>
      <c r="AF13" s="8"/>
      <c r="AG13" s="8"/>
    </row>
    <row r="14" spans="1:33">
      <c r="A14" s="15"/>
      <c r="B14" s="255"/>
      <c r="C14" s="256"/>
      <c r="D14" s="201"/>
      <c r="E14" s="202"/>
      <c r="F14" s="216"/>
      <c r="G14" s="216"/>
      <c r="H14" s="216"/>
      <c r="I14" s="216"/>
      <c r="J14" s="216"/>
      <c r="K14" s="216"/>
      <c r="L14" s="230"/>
      <c r="M14" s="216"/>
      <c r="N14" s="216"/>
      <c r="O14" s="216"/>
      <c r="P14" s="216"/>
      <c r="Q14" s="257"/>
      <c r="R14" s="203"/>
      <c r="S14" s="224"/>
      <c r="T14" s="203"/>
      <c r="U14" s="204"/>
      <c r="V14" s="205"/>
      <c r="W14" s="206"/>
      <c r="X14" s="205"/>
      <c r="Y14" s="206"/>
      <c r="Z14" s="205"/>
      <c r="AA14" s="206"/>
      <c r="AB14" s="245" t="str">
        <f t="shared" si="0"/>
        <v/>
      </c>
      <c r="AC14" s="246"/>
      <c r="AE14" s="8"/>
      <c r="AF14" s="8"/>
      <c r="AG14" s="8"/>
    </row>
    <row r="15" spans="1:33">
      <c r="A15" s="15"/>
      <c r="B15" s="255"/>
      <c r="C15" s="256"/>
      <c r="D15" s="201"/>
      <c r="E15" s="202"/>
      <c r="F15" s="216"/>
      <c r="G15" s="216"/>
      <c r="H15" s="216"/>
      <c r="I15" s="216"/>
      <c r="J15" s="216"/>
      <c r="K15" s="216"/>
      <c r="L15" s="230"/>
      <c r="M15" s="216"/>
      <c r="N15" s="216"/>
      <c r="O15" s="216"/>
      <c r="P15" s="216"/>
      <c r="Q15" s="257"/>
      <c r="R15" s="203"/>
      <c r="S15" s="224"/>
      <c r="T15" s="203"/>
      <c r="U15" s="204"/>
      <c r="V15" s="205"/>
      <c r="W15" s="206"/>
      <c r="X15" s="205"/>
      <c r="Y15" s="206"/>
      <c r="Z15" s="205"/>
      <c r="AA15" s="206"/>
      <c r="AB15" s="245" t="str">
        <f t="shared" si="0"/>
        <v/>
      </c>
      <c r="AC15" s="246"/>
      <c r="AE15" s="8"/>
      <c r="AF15" s="8"/>
      <c r="AG15" s="8"/>
    </row>
    <row r="16" spans="1:33">
      <c r="A16" s="15"/>
      <c r="B16" s="255"/>
      <c r="C16" s="256"/>
      <c r="D16" s="201"/>
      <c r="E16" s="202"/>
      <c r="F16" s="216"/>
      <c r="G16" s="216"/>
      <c r="H16" s="216"/>
      <c r="I16" s="216"/>
      <c r="J16" s="216"/>
      <c r="K16" s="216"/>
      <c r="L16" s="230"/>
      <c r="M16" s="216"/>
      <c r="N16" s="216"/>
      <c r="O16" s="216"/>
      <c r="P16" s="216"/>
      <c r="Q16" s="257"/>
      <c r="R16" s="203"/>
      <c r="S16" s="224"/>
      <c r="T16" s="203"/>
      <c r="U16" s="204"/>
      <c r="V16" s="205"/>
      <c r="W16" s="206"/>
      <c r="X16" s="205"/>
      <c r="Y16" s="206"/>
      <c r="Z16" s="205"/>
      <c r="AA16" s="206"/>
      <c r="AB16" s="245" t="str">
        <f t="shared" si="0"/>
        <v/>
      </c>
      <c r="AC16" s="246"/>
      <c r="AE16" s="8"/>
      <c r="AF16" s="8"/>
      <c r="AG16" s="8"/>
    </row>
    <row r="17" spans="1:33">
      <c r="A17" s="15"/>
      <c r="B17" s="255"/>
      <c r="C17" s="256"/>
      <c r="D17" s="201"/>
      <c r="E17" s="202"/>
      <c r="F17" s="216"/>
      <c r="G17" s="216"/>
      <c r="H17" s="216"/>
      <c r="I17" s="216"/>
      <c r="J17" s="216"/>
      <c r="K17" s="216"/>
      <c r="L17" s="230"/>
      <c r="M17" s="216"/>
      <c r="N17" s="216"/>
      <c r="O17" s="216"/>
      <c r="P17" s="216"/>
      <c r="Q17" s="257"/>
      <c r="R17" s="203"/>
      <c r="S17" s="224"/>
      <c r="T17" s="203"/>
      <c r="U17" s="204"/>
      <c r="V17" s="205"/>
      <c r="W17" s="206"/>
      <c r="X17" s="205"/>
      <c r="Y17" s="206"/>
      <c r="Z17" s="205"/>
      <c r="AA17" s="206"/>
      <c r="AB17" s="245" t="str">
        <f t="shared" si="0"/>
        <v/>
      </c>
      <c r="AC17" s="246"/>
      <c r="AE17" s="8"/>
      <c r="AF17" s="8"/>
      <c r="AG17" s="8"/>
    </row>
    <row r="18" spans="1:33">
      <c r="A18" s="15"/>
      <c r="B18" s="255"/>
      <c r="C18" s="256"/>
      <c r="D18" s="201"/>
      <c r="E18" s="202"/>
      <c r="F18" s="216"/>
      <c r="G18" s="216"/>
      <c r="H18" s="216"/>
      <c r="I18" s="216"/>
      <c r="J18" s="216"/>
      <c r="K18" s="216"/>
      <c r="L18" s="230"/>
      <c r="M18" s="216"/>
      <c r="N18" s="216"/>
      <c r="O18" s="216"/>
      <c r="P18" s="216"/>
      <c r="Q18" s="257"/>
      <c r="R18" s="203"/>
      <c r="S18" s="224"/>
      <c r="T18" s="203"/>
      <c r="U18" s="204"/>
      <c r="V18" s="205"/>
      <c r="W18" s="206"/>
      <c r="X18" s="205"/>
      <c r="Y18" s="206"/>
      <c r="Z18" s="205"/>
      <c r="AA18" s="206"/>
      <c r="AB18" s="245" t="str">
        <f t="shared" si="0"/>
        <v/>
      </c>
      <c r="AC18" s="246"/>
      <c r="AE18" s="8"/>
      <c r="AF18" s="8"/>
      <c r="AG18" s="8"/>
    </row>
    <row r="19" spans="1:33">
      <c r="A19" s="15"/>
      <c r="B19" s="255"/>
      <c r="C19" s="256"/>
      <c r="D19" s="201"/>
      <c r="E19" s="202"/>
      <c r="F19" s="216"/>
      <c r="G19" s="216"/>
      <c r="H19" s="216"/>
      <c r="I19" s="216"/>
      <c r="J19" s="216"/>
      <c r="K19" s="216"/>
      <c r="L19" s="230"/>
      <c r="M19" s="216"/>
      <c r="N19" s="216"/>
      <c r="O19" s="216"/>
      <c r="P19" s="216"/>
      <c r="Q19" s="257"/>
      <c r="R19" s="203"/>
      <c r="S19" s="224"/>
      <c r="T19" s="203"/>
      <c r="U19" s="204"/>
      <c r="V19" s="205"/>
      <c r="W19" s="206"/>
      <c r="X19" s="205"/>
      <c r="Y19" s="206"/>
      <c r="Z19" s="205"/>
      <c r="AA19" s="206"/>
      <c r="AB19" s="245" t="str">
        <f t="shared" si="0"/>
        <v/>
      </c>
      <c r="AC19" s="246"/>
      <c r="AE19" s="8"/>
      <c r="AF19" s="8"/>
      <c r="AG19" s="8"/>
    </row>
    <row r="20" spans="1:33">
      <c r="A20" s="15"/>
      <c r="B20" s="255"/>
      <c r="C20" s="256"/>
      <c r="D20" s="201"/>
      <c r="E20" s="202"/>
      <c r="F20" s="216"/>
      <c r="G20" s="216"/>
      <c r="H20" s="216"/>
      <c r="I20" s="216"/>
      <c r="J20" s="216"/>
      <c r="K20" s="216"/>
      <c r="L20" s="230"/>
      <c r="M20" s="216"/>
      <c r="N20" s="216"/>
      <c r="O20" s="216"/>
      <c r="P20" s="216"/>
      <c r="Q20" s="257"/>
      <c r="R20" s="203"/>
      <c r="S20" s="224"/>
      <c r="T20" s="203"/>
      <c r="U20" s="204"/>
      <c r="V20" s="205"/>
      <c r="W20" s="206"/>
      <c r="X20" s="205"/>
      <c r="Y20" s="206"/>
      <c r="Z20" s="205"/>
      <c r="AA20" s="206"/>
      <c r="AB20" s="245" t="str">
        <f t="shared" si="0"/>
        <v/>
      </c>
      <c r="AC20" s="246"/>
      <c r="AE20" s="8"/>
      <c r="AF20" s="8"/>
      <c r="AG20" s="8"/>
    </row>
    <row r="21" spans="1:33">
      <c r="A21" s="15"/>
      <c r="B21" s="255"/>
      <c r="C21" s="256"/>
      <c r="D21" s="201"/>
      <c r="E21" s="202"/>
      <c r="F21" s="216"/>
      <c r="G21" s="216"/>
      <c r="H21" s="216"/>
      <c r="I21" s="216"/>
      <c r="J21" s="216"/>
      <c r="K21" s="216"/>
      <c r="L21" s="230"/>
      <c r="M21" s="216"/>
      <c r="N21" s="216"/>
      <c r="O21" s="216"/>
      <c r="P21" s="216"/>
      <c r="Q21" s="257"/>
      <c r="R21" s="203"/>
      <c r="S21" s="224"/>
      <c r="T21" s="203"/>
      <c r="U21" s="204"/>
      <c r="V21" s="205"/>
      <c r="W21" s="206"/>
      <c r="X21" s="205"/>
      <c r="Y21" s="206"/>
      <c r="Z21" s="205"/>
      <c r="AA21" s="206"/>
      <c r="AB21" s="245" t="str">
        <f t="shared" si="0"/>
        <v/>
      </c>
      <c r="AC21" s="246"/>
      <c r="AE21" s="8"/>
      <c r="AF21" s="8"/>
      <c r="AG21" s="8"/>
    </row>
    <row r="22" spans="1:33">
      <c r="A22" s="15"/>
      <c r="B22" s="255"/>
      <c r="C22" s="256"/>
      <c r="D22" s="201"/>
      <c r="E22" s="202"/>
      <c r="F22" s="216"/>
      <c r="G22" s="216"/>
      <c r="H22" s="216"/>
      <c r="I22" s="216"/>
      <c r="J22" s="216"/>
      <c r="K22" s="216"/>
      <c r="L22" s="230"/>
      <c r="M22" s="216"/>
      <c r="N22" s="216"/>
      <c r="O22" s="216"/>
      <c r="P22" s="216"/>
      <c r="Q22" s="257"/>
      <c r="R22" s="203"/>
      <c r="S22" s="224"/>
      <c r="T22" s="203"/>
      <c r="U22" s="204"/>
      <c r="V22" s="205"/>
      <c r="W22" s="206"/>
      <c r="X22" s="205"/>
      <c r="Y22" s="206"/>
      <c r="Z22" s="205"/>
      <c r="AA22" s="206"/>
      <c r="AB22" s="245" t="str">
        <f t="shared" si="0"/>
        <v/>
      </c>
      <c r="AC22" s="246"/>
      <c r="AE22" s="8"/>
      <c r="AF22" s="8"/>
      <c r="AG22" s="8"/>
    </row>
    <row r="23" spans="1:33">
      <c r="A23" s="15"/>
      <c r="B23" s="255"/>
      <c r="C23" s="256"/>
      <c r="D23" s="201"/>
      <c r="E23" s="202"/>
      <c r="F23" s="216"/>
      <c r="G23" s="216"/>
      <c r="H23" s="216"/>
      <c r="I23" s="216"/>
      <c r="J23" s="216"/>
      <c r="K23" s="216"/>
      <c r="L23" s="230"/>
      <c r="M23" s="216"/>
      <c r="N23" s="216"/>
      <c r="O23" s="216"/>
      <c r="P23" s="216"/>
      <c r="Q23" s="257"/>
      <c r="R23" s="203"/>
      <c r="S23" s="224"/>
      <c r="T23" s="203"/>
      <c r="U23" s="204"/>
      <c r="V23" s="205"/>
      <c r="W23" s="206"/>
      <c r="X23" s="205"/>
      <c r="Y23" s="206"/>
      <c r="Z23" s="205"/>
      <c r="AA23" s="206"/>
      <c r="AB23" s="245" t="str">
        <f t="shared" si="0"/>
        <v/>
      </c>
      <c r="AC23" s="246"/>
      <c r="AE23" s="8"/>
      <c r="AF23" s="8"/>
      <c r="AG23" s="8"/>
    </row>
    <row r="24" spans="1:33">
      <c r="A24" s="15"/>
      <c r="B24" s="255"/>
      <c r="C24" s="256"/>
      <c r="D24" s="201"/>
      <c r="E24" s="202"/>
      <c r="F24" s="216"/>
      <c r="G24" s="216"/>
      <c r="H24" s="216"/>
      <c r="I24" s="216"/>
      <c r="J24" s="216"/>
      <c r="K24" s="216"/>
      <c r="L24" s="230"/>
      <c r="M24" s="216"/>
      <c r="N24" s="216"/>
      <c r="O24" s="216"/>
      <c r="P24" s="216"/>
      <c r="Q24" s="257"/>
      <c r="R24" s="203"/>
      <c r="S24" s="224"/>
      <c r="T24" s="203"/>
      <c r="U24" s="204"/>
      <c r="V24" s="205"/>
      <c r="W24" s="206"/>
      <c r="X24" s="205"/>
      <c r="Y24" s="206"/>
      <c r="Z24" s="205"/>
      <c r="AA24" s="206"/>
      <c r="AB24" s="245" t="str">
        <f t="shared" si="0"/>
        <v/>
      </c>
      <c r="AC24" s="246"/>
      <c r="AE24" s="8"/>
      <c r="AF24" s="8"/>
      <c r="AG24" s="8"/>
    </row>
    <row r="25" spans="1:33">
      <c r="A25" s="15"/>
      <c r="B25" s="255"/>
      <c r="C25" s="256"/>
      <c r="D25" s="201"/>
      <c r="E25" s="202"/>
      <c r="F25" s="216"/>
      <c r="G25" s="216"/>
      <c r="H25" s="216"/>
      <c r="I25" s="216"/>
      <c r="J25" s="216"/>
      <c r="K25" s="216"/>
      <c r="L25" s="230"/>
      <c r="M25" s="216"/>
      <c r="N25" s="216"/>
      <c r="O25" s="216"/>
      <c r="P25" s="216"/>
      <c r="Q25" s="257"/>
      <c r="R25" s="203"/>
      <c r="S25" s="224"/>
      <c r="T25" s="203"/>
      <c r="U25" s="204"/>
      <c r="V25" s="205"/>
      <c r="W25" s="206"/>
      <c r="X25" s="205"/>
      <c r="Y25" s="206"/>
      <c r="Z25" s="205"/>
      <c r="AA25" s="206"/>
      <c r="AB25" s="245" t="str">
        <f t="shared" si="0"/>
        <v/>
      </c>
      <c r="AC25" s="246"/>
      <c r="AE25" s="8"/>
      <c r="AF25" s="8"/>
      <c r="AG25" s="8"/>
    </row>
    <row r="26" spans="1:33">
      <c r="A26" s="15"/>
      <c r="B26" s="255"/>
      <c r="C26" s="256"/>
      <c r="D26" s="201"/>
      <c r="E26" s="202"/>
      <c r="F26" s="216"/>
      <c r="G26" s="216"/>
      <c r="H26" s="216"/>
      <c r="I26" s="216"/>
      <c r="J26" s="216"/>
      <c r="K26" s="216"/>
      <c r="L26" s="230"/>
      <c r="M26" s="216"/>
      <c r="N26" s="216"/>
      <c r="O26" s="216"/>
      <c r="P26" s="216"/>
      <c r="Q26" s="257"/>
      <c r="R26" s="203"/>
      <c r="S26" s="224"/>
      <c r="T26" s="203"/>
      <c r="U26" s="204"/>
      <c r="V26" s="205"/>
      <c r="W26" s="206"/>
      <c r="X26" s="205"/>
      <c r="Y26" s="206"/>
      <c r="Z26" s="205"/>
      <c r="AA26" s="206"/>
      <c r="AB26" s="245" t="str">
        <f t="shared" si="0"/>
        <v/>
      </c>
      <c r="AC26" s="246"/>
      <c r="AE26" s="8"/>
      <c r="AF26" s="8"/>
      <c r="AG26" s="8"/>
    </row>
    <row r="27" spans="1:33">
      <c r="A27" s="15"/>
      <c r="B27" s="255"/>
      <c r="C27" s="256"/>
      <c r="D27" s="201"/>
      <c r="E27" s="202"/>
      <c r="F27" s="216"/>
      <c r="G27" s="216"/>
      <c r="H27" s="216"/>
      <c r="I27" s="216"/>
      <c r="J27" s="216"/>
      <c r="K27" s="216"/>
      <c r="L27" s="230"/>
      <c r="M27" s="216"/>
      <c r="N27" s="216"/>
      <c r="O27" s="216"/>
      <c r="P27" s="216"/>
      <c r="Q27" s="257"/>
      <c r="R27" s="203"/>
      <c r="S27" s="224"/>
      <c r="T27" s="203"/>
      <c r="U27" s="204"/>
      <c r="V27" s="205"/>
      <c r="W27" s="206"/>
      <c r="X27" s="205"/>
      <c r="Y27" s="206"/>
      <c r="Z27" s="205"/>
      <c r="AA27" s="206"/>
      <c r="AB27" s="245" t="str">
        <f t="shared" si="0"/>
        <v/>
      </c>
      <c r="AC27" s="246"/>
      <c r="AE27" s="8"/>
      <c r="AF27" s="8"/>
      <c r="AG27" s="8"/>
    </row>
    <row r="28" spans="1:33">
      <c r="A28" s="15"/>
      <c r="B28" s="255"/>
      <c r="C28" s="256"/>
      <c r="D28" s="201"/>
      <c r="E28" s="202"/>
      <c r="F28" s="216"/>
      <c r="G28" s="216"/>
      <c r="H28" s="216"/>
      <c r="I28" s="216"/>
      <c r="J28" s="216"/>
      <c r="K28" s="216"/>
      <c r="L28" s="230"/>
      <c r="M28" s="216"/>
      <c r="N28" s="216"/>
      <c r="O28" s="216"/>
      <c r="P28" s="216"/>
      <c r="Q28" s="257"/>
      <c r="R28" s="203"/>
      <c r="S28" s="224"/>
      <c r="T28" s="203"/>
      <c r="U28" s="204"/>
      <c r="V28" s="205"/>
      <c r="W28" s="206"/>
      <c r="X28" s="205"/>
      <c r="Y28" s="206"/>
      <c r="Z28" s="205"/>
      <c r="AA28" s="206"/>
      <c r="AB28" s="245" t="str">
        <f t="shared" si="0"/>
        <v/>
      </c>
      <c r="AC28" s="246"/>
      <c r="AE28" s="8"/>
      <c r="AF28" s="8"/>
      <c r="AG28" s="8"/>
    </row>
    <row r="29" spans="1:33">
      <c r="A29" s="15"/>
      <c r="B29" s="255"/>
      <c r="C29" s="256"/>
      <c r="D29" s="201"/>
      <c r="E29" s="202"/>
      <c r="F29" s="216"/>
      <c r="G29" s="216"/>
      <c r="H29" s="216"/>
      <c r="I29" s="216"/>
      <c r="J29" s="216"/>
      <c r="K29" s="216"/>
      <c r="L29" s="230"/>
      <c r="M29" s="216"/>
      <c r="N29" s="216"/>
      <c r="O29" s="216"/>
      <c r="P29" s="216"/>
      <c r="Q29" s="257"/>
      <c r="R29" s="203"/>
      <c r="S29" s="224"/>
      <c r="T29" s="203"/>
      <c r="U29" s="204"/>
      <c r="V29" s="205"/>
      <c r="W29" s="206"/>
      <c r="X29" s="205"/>
      <c r="Y29" s="206"/>
      <c r="Z29" s="205"/>
      <c r="AA29" s="206"/>
      <c r="AB29" s="245" t="str">
        <f t="shared" si="0"/>
        <v/>
      </c>
      <c r="AC29" s="246"/>
      <c r="AE29" s="8"/>
      <c r="AF29" s="8"/>
      <c r="AG29" s="8"/>
    </row>
    <row r="30" spans="1:33">
      <c r="A30" s="15"/>
      <c r="B30" s="255"/>
      <c r="C30" s="256"/>
      <c r="D30" s="201"/>
      <c r="E30" s="202"/>
      <c r="F30" s="216"/>
      <c r="G30" s="216"/>
      <c r="H30" s="216"/>
      <c r="I30" s="216"/>
      <c r="J30" s="216"/>
      <c r="K30" s="216"/>
      <c r="L30" s="230"/>
      <c r="M30" s="216"/>
      <c r="N30" s="216"/>
      <c r="O30" s="216"/>
      <c r="P30" s="216"/>
      <c r="Q30" s="257"/>
      <c r="R30" s="203"/>
      <c r="S30" s="224"/>
      <c r="T30" s="203"/>
      <c r="U30" s="204"/>
      <c r="V30" s="205"/>
      <c r="W30" s="206"/>
      <c r="X30" s="205"/>
      <c r="Y30" s="206"/>
      <c r="Z30" s="205"/>
      <c r="AA30" s="206"/>
      <c r="AB30" s="245" t="str">
        <f t="shared" si="0"/>
        <v/>
      </c>
      <c r="AC30" s="246"/>
      <c r="AE30" s="8"/>
      <c r="AF30" s="8"/>
      <c r="AG30" s="8"/>
    </row>
    <row r="31" spans="1:33">
      <c r="A31" s="15"/>
      <c r="B31" s="255"/>
      <c r="C31" s="256"/>
      <c r="D31" s="201"/>
      <c r="E31" s="202"/>
      <c r="F31" s="216"/>
      <c r="G31" s="216"/>
      <c r="H31" s="216"/>
      <c r="I31" s="216"/>
      <c r="J31" s="216"/>
      <c r="K31" s="216"/>
      <c r="L31" s="230"/>
      <c r="M31" s="216"/>
      <c r="N31" s="216"/>
      <c r="O31" s="216"/>
      <c r="P31" s="216"/>
      <c r="Q31" s="257"/>
      <c r="R31" s="203"/>
      <c r="S31" s="224"/>
      <c r="T31" s="203"/>
      <c r="U31" s="204"/>
      <c r="V31" s="205"/>
      <c r="W31" s="206"/>
      <c r="X31" s="205"/>
      <c r="Y31" s="206"/>
      <c r="Z31" s="205"/>
      <c r="AA31" s="206"/>
      <c r="AB31" s="245" t="str">
        <f t="shared" si="0"/>
        <v/>
      </c>
      <c r="AC31" s="246"/>
      <c r="AE31" s="8"/>
      <c r="AF31" s="8"/>
      <c r="AG31" s="8"/>
    </row>
    <row r="32" spans="1:33">
      <c r="A32" s="15"/>
      <c r="B32" s="255"/>
      <c r="C32" s="256"/>
      <c r="D32" s="201"/>
      <c r="E32" s="202"/>
      <c r="F32" s="216"/>
      <c r="G32" s="216"/>
      <c r="H32" s="216"/>
      <c r="I32" s="216"/>
      <c r="J32" s="216"/>
      <c r="K32" s="216"/>
      <c r="L32" s="230"/>
      <c r="M32" s="216"/>
      <c r="N32" s="216"/>
      <c r="O32" s="216"/>
      <c r="P32" s="216"/>
      <c r="Q32" s="257"/>
      <c r="R32" s="203"/>
      <c r="S32" s="224"/>
      <c r="T32" s="203"/>
      <c r="U32" s="204"/>
      <c r="V32" s="205"/>
      <c r="W32" s="206"/>
      <c r="X32" s="205"/>
      <c r="Y32" s="206"/>
      <c r="Z32" s="205"/>
      <c r="AA32" s="206"/>
      <c r="AB32" s="245" t="str">
        <f t="shared" si="0"/>
        <v/>
      </c>
      <c r="AC32" s="246"/>
      <c r="AE32" s="8"/>
      <c r="AF32" s="8"/>
      <c r="AG32" s="8"/>
    </row>
    <row r="33" spans="1:33">
      <c r="A33" s="15"/>
      <c r="B33" s="255"/>
      <c r="C33" s="256"/>
      <c r="D33" s="201"/>
      <c r="E33" s="202"/>
      <c r="F33" s="216"/>
      <c r="G33" s="216"/>
      <c r="H33" s="216"/>
      <c r="I33" s="216"/>
      <c r="J33" s="216"/>
      <c r="K33" s="216"/>
      <c r="L33" s="230"/>
      <c r="M33" s="216"/>
      <c r="N33" s="216"/>
      <c r="O33" s="216"/>
      <c r="P33" s="216"/>
      <c r="Q33" s="257"/>
      <c r="R33" s="203"/>
      <c r="S33" s="224"/>
      <c r="T33" s="203"/>
      <c r="U33" s="204"/>
      <c r="V33" s="205"/>
      <c r="W33" s="206"/>
      <c r="X33" s="205"/>
      <c r="Y33" s="206"/>
      <c r="Z33" s="205"/>
      <c r="AA33" s="206"/>
      <c r="AB33" s="245" t="str">
        <f t="shared" si="0"/>
        <v/>
      </c>
      <c r="AC33" s="246"/>
      <c r="AE33" s="8"/>
      <c r="AF33" s="8"/>
      <c r="AG33" s="8"/>
    </row>
    <row r="34" spans="1:33">
      <c r="A34" s="15"/>
      <c r="B34" s="255"/>
      <c r="C34" s="256"/>
      <c r="D34" s="201"/>
      <c r="E34" s="202"/>
      <c r="F34" s="216"/>
      <c r="G34" s="216"/>
      <c r="H34" s="216"/>
      <c r="I34" s="216"/>
      <c r="J34" s="216"/>
      <c r="K34" s="216"/>
      <c r="L34" s="230"/>
      <c r="M34" s="216"/>
      <c r="N34" s="216"/>
      <c r="O34" s="216"/>
      <c r="P34" s="216"/>
      <c r="Q34" s="257"/>
      <c r="R34" s="203"/>
      <c r="S34" s="224"/>
      <c r="T34" s="203"/>
      <c r="U34" s="204"/>
      <c r="V34" s="205"/>
      <c r="W34" s="206"/>
      <c r="X34" s="205"/>
      <c r="Y34" s="206"/>
      <c r="Z34" s="205"/>
      <c r="AA34" s="206"/>
      <c r="AB34" s="245" t="str">
        <f t="shared" si="0"/>
        <v/>
      </c>
      <c r="AC34" s="246"/>
      <c r="AE34" s="8"/>
      <c r="AF34" s="8"/>
      <c r="AG34" s="8"/>
    </row>
    <row r="35" spans="1:33">
      <c r="A35" s="15"/>
      <c r="B35" s="255"/>
      <c r="C35" s="256"/>
      <c r="D35" s="201"/>
      <c r="E35" s="202"/>
      <c r="F35" s="216"/>
      <c r="G35" s="216"/>
      <c r="H35" s="216"/>
      <c r="I35" s="216"/>
      <c r="J35" s="216"/>
      <c r="K35" s="216"/>
      <c r="L35" s="230"/>
      <c r="M35" s="216"/>
      <c r="N35" s="216"/>
      <c r="O35" s="216"/>
      <c r="P35" s="216"/>
      <c r="Q35" s="257"/>
      <c r="R35" s="203"/>
      <c r="S35" s="224"/>
      <c r="T35" s="203"/>
      <c r="U35" s="204"/>
      <c r="V35" s="205"/>
      <c r="W35" s="206"/>
      <c r="X35" s="205"/>
      <c r="Y35" s="206"/>
      <c r="Z35" s="205"/>
      <c r="AA35" s="206"/>
      <c r="AB35" s="245" t="str">
        <f t="shared" si="0"/>
        <v/>
      </c>
      <c r="AC35" s="246"/>
      <c r="AE35" s="8"/>
      <c r="AF35" s="8"/>
      <c r="AG35" s="8"/>
    </row>
    <row r="36" spans="1:33">
      <c r="A36" s="15"/>
      <c r="B36" s="255"/>
      <c r="C36" s="256"/>
      <c r="D36" s="201"/>
      <c r="E36" s="202"/>
      <c r="F36" s="216"/>
      <c r="G36" s="216"/>
      <c r="H36" s="216"/>
      <c r="I36" s="216"/>
      <c r="J36" s="216"/>
      <c r="K36" s="216"/>
      <c r="L36" s="230"/>
      <c r="M36" s="216"/>
      <c r="N36" s="216"/>
      <c r="O36" s="216"/>
      <c r="P36" s="216"/>
      <c r="Q36" s="257"/>
      <c r="R36" s="203"/>
      <c r="S36" s="224"/>
      <c r="T36" s="203"/>
      <c r="U36" s="204"/>
      <c r="V36" s="205"/>
      <c r="W36" s="206"/>
      <c r="X36" s="205"/>
      <c r="Y36" s="206"/>
      <c r="Z36" s="205"/>
      <c r="AA36" s="206"/>
      <c r="AB36" s="245" t="str">
        <f t="shared" si="0"/>
        <v/>
      </c>
      <c r="AC36" s="246"/>
      <c r="AE36" s="8"/>
      <c r="AF36" s="8"/>
      <c r="AG36" s="8"/>
    </row>
    <row r="37" spans="1:33">
      <c r="A37" s="15"/>
      <c r="B37" s="255"/>
      <c r="C37" s="256"/>
      <c r="D37" s="201"/>
      <c r="E37" s="202"/>
      <c r="F37" s="216"/>
      <c r="G37" s="216"/>
      <c r="H37" s="216"/>
      <c r="I37" s="216"/>
      <c r="J37" s="216"/>
      <c r="K37" s="216"/>
      <c r="L37" s="230"/>
      <c r="M37" s="216"/>
      <c r="N37" s="216"/>
      <c r="O37" s="216"/>
      <c r="P37" s="216"/>
      <c r="Q37" s="257"/>
      <c r="R37" s="203"/>
      <c r="S37" s="224"/>
      <c r="T37" s="203"/>
      <c r="U37" s="204"/>
      <c r="V37" s="205"/>
      <c r="W37" s="206"/>
      <c r="X37" s="205"/>
      <c r="Y37" s="206"/>
      <c r="Z37" s="205"/>
      <c r="AA37" s="206"/>
      <c r="AB37" s="245" t="str">
        <f t="shared" si="0"/>
        <v/>
      </c>
      <c r="AC37" s="246"/>
      <c r="AE37" s="8"/>
      <c r="AF37" s="8"/>
      <c r="AG37" s="8"/>
    </row>
    <row r="38" spans="1:33">
      <c r="A38" s="15"/>
      <c r="B38" s="255"/>
      <c r="C38" s="256"/>
      <c r="D38" s="201"/>
      <c r="E38" s="202"/>
      <c r="F38" s="216"/>
      <c r="G38" s="216"/>
      <c r="H38" s="216"/>
      <c r="I38" s="216"/>
      <c r="J38" s="216"/>
      <c r="K38" s="216"/>
      <c r="L38" s="230"/>
      <c r="M38" s="216"/>
      <c r="N38" s="216"/>
      <c r="O38" s="216"/>
      <c r="P38" s="216"/>
      <c r="Q38" s="257"/>
      <c r="R38" s="203"/>
      <c r="S38" s="224"/>
      <c r="T38" s="203"/>
      <c r="U38" s="204"/>
      <c r="V38" s="205"/>
      <c r="W38" s="206"/>
      <c r="X38" s="205"/>
      <c r="Y38" s="206"/>
      <c r="Z38" s="205"/>
      <c r="AA38" s="206"/>
      <c r="AB38" s="245" t="str">
        <f t="shared" si="0"/>
        <v/>
      </c>
      <c r="AC38" s="246"/>
      <c r="AE38" s="8"/>
      <c r="AF38" s="8"/>
      <c r="AG38" s="8"/>
    </row>
    <row r="39" spans="1:33">
      <c r="A39" s="15"/>
      <c r="B39" s="255"/>
      <c r="C39" s="256"/>
      <c r="D39" s="201"/>
      <c r="E39" s="202"/>
      <c r="F39" s="216"/>
      <c r="G39" s="216"/>
      <c r="H39" s="216"/>
      <c r="I39" s="216"/>
      <c r="J39" s="216"/>
      <c r="K39" s="216"/>
      <c r="L39" s="230"/>
      <c r="M39" s="216"/>
      <c r="N39" s="216"/>
      <c r="O39" s="216"/>
      <c r="P39" s="216"/>
      <c r="Q39" s="257"/>
      <c r="R39" s="203"/>
      <c r="S39" s="224"/>
      <c r="T39" s="203"/>
      <c r="U39" s="204"/>
      <c r="V39" s="205"/>
      <c r="W39" s="206"/>
      <c r="X39" s="205"/>
      <c r="Y39" s="206"/>
      <c r="Z39" s="205"/>
      <c r="AA39" s="206"/>
      <c r="AB39" s="245" t="str">
        <f t="shared" si="0"/>
        <v/>
      </c>
      <c r="AC39" s="246"/>
      <c r="AE39" s="8"/>
      <c r="AF39" s="8"/>
      <c r="AG39" s="8"/>
    </row>
    <row r="40" spans="1:33">
      <c r="A40" s="15"/>
      <c r="B40" s="255"/>
      <c r="C40" s="256"/>
      <c r="D40" s="201"/>
      <c r="E40" s="202"/>
      <c r="F40" s="216"/>
      <c r="G40" s="216"/>
      <c r="H40" s="216"/>
      <c r="I40" s="216"/>
      <c r="J40" s="216"/>
      <c r="K40" s="216"/>
      <c r="L40" s="230"/>
      <c r="M40" s="216"/>
      <c r="N40" s="216"/>
      <c r="O40" s="216"/>
      <c r="P40" s="216"/>
      <c r="Q40" s="257"/>
      <c r="R40" s="203"/>
      <c r="S40" s="224"/>
      <c r="T40" s="203"/>
      <c r="U40" s="204"/>
      <c r="V40" s="205"/>
      <c r="W40" s="206"/>
      <c r="X40" s="205"/>
      <c r="Y40" s="206"/>
      <c r="Z40" s="205"/>
      <c r="AA40" s="206"/>
      <c r="AB40" s="245" t="str">
        <f t="shared" si="0"/>
        <v/>
      </c>
      <c r="AC40" s="246"/>
      <c r="AE40" s="8"/>
      <c r="AF40" s="8"/>
      <c r="AG40" s="8"/>
    </row>
    <row r="41" spans="1:33">
      <c r="A41" s="15"/>
      <c r="B41" s="255"/>
      <c r="C41" s="256"/>
      <c r="D41" s="201"/>
      <c r="E41" s="202"/>
      <c r="F41" s="216"/>
      <c r="G41" s="216"/>
      <c r="H41" s="216"/>
      <c r="I41" s="216"/>
      <c r="J41" s="216"/>
      <c r="K41" s="216"/>
      <c r="L41" s="230"/>
      <c r="M41" s="216"/>
      <c r="N41" s="216"/>
      <c r="O41" s="216"/>
      <c r="P41" s="216"/>
      <c r="Q41" s="257"/>
      <c r="R41" s="203"/>
      <c r="S41" s="224"/>
      <c r="T41" s="203"/>
      <c r="U41" s="204"/>
      <c r="V41" s="205"/>
      <c r="W41" s="206"/>
      <c r="X41" s="205"/>
      <c r="Y41" s="206"/>
      <c r="Z41" s="205"/>
      <c r="AA41" s="206"/>
      <c r="AB41" s="245" t="str">
        <f t="shared" si="0"/>
        <v/>
      </c>
      <c r="AC41" s="246"/>
      <c r="AE41" s="8"/>
      <c r="AF41" s="8"/>
      <c r="AG41" s="8"/>
    </row>
    <row r="42" spans="1:33">
      <c r="A42" s="15"/>
      <c r="B42" s="255"/>
      <c r="C42" s="256"/>
      <c r="D42" s="201"/>
      <c r="E42" s="202"/>
      <c r="F42" s="216"/>
      <c r="G42" s="216"/>
      <c r="H42" s="216"/>
      <c r="I42" s="216"/>
      <c r="J42" s="216"/>
      <c r="K42" s="216"/>
      <c r="L42" s="230"/>
      <c r="M42" s="216"/>
      <c r="N42" s="216"/>
      <c r="O42" s="216"/>
      <c r="P42" s="216"/>
      <c r="Q42" s="257"/>
      <c r="R42" s="203"/>
      <c r="S42" s="224"/>
      <c r="T42" s="203"/>
      <c r="U42" s="204"/>
      <c r="V42" s="205"/>
      <c r="W42" s="206"/>
      <c r="X42" s="205"/>
      <c r="Y42" s="206"/>
      <c r="Z42" s="205"/>
      <c r="AA42" s="206"/>
      <c r="AB42" s="245" t="str">
        <f t="shared" si="0"/>
        <v/>
      </c>
      <c r="AC42" s="246"/>
      <c r="AE42" s="8"/>
      <c r="AF42" s="8"/>
      <c r="AG42" s="8"/>
    </row>
    <row r="43" spans="1:33">
      <c r="A43" s="15"/>
      <c r="B43" s="255"/>
      <c r="C43" s="256"/>
      <c r="D43" s="201"/>
      <c r="E43" s="202"/>
      <c r="F43" s="216"/>
      <c r="G43" s="216"/>
      <c r="H43" s="216"/>
      <c r="I43" s="216"/>
      <c r="J43" s="216"/>
      <c r="K43" s="216"/>
      <c r="L43" s="230"/>
      <c r="M43" s="216"/>
      <c r="N43" s="216"/>
      <c r="O43" s="216"/>
      <c r="P43" s="216"/>
      <c r="Q43" s="257"/>
      <c r="R43" s="203"/>
      <c r="S43" s="224"/>
      <c r="T43" s="203"/>
      <c r="U43" s="204"/>
      <c r="V43" s="205"/>
      <c r="W43" s="206"/>
      <c r="X43" s="205"/>
      <c r="Y43" s="206"/>
      <c r="Z43" s="205"/>
      <c r="AA43" s="206"/>
      <c r="AB43" s="245" t="str">
        <f t="shared" si="0"/>
        <v/>
      </c>
      <c r="AC43" s="246"/>
      <c r="AE43" s="8"/>
      <c r="AF43" s="8"/>
      <c r="AG43" s="8"/>
    </row>
    <row r="44" spans="1:33">
      <c r="A44" s="15"/>
      <c r="B44" s="255"/>
      <c r="C44" s="256"/>
      <c r="D44" s="201"/>
      <c r="E44" s="202"/>
      <c r="F44" s="216"/>
      <c r="G44" s="216"/>
      <c r="H44" s="216"/>
      <c r="I44" s="216"/>
      <c r="J44" s="216"/>
      <c r="K44" s="216"/>
      <c r="L44" s="230"/>
      <c r="M44" s="216"/>
      <c r="N44" s="216"/>
      <c r="O44" s="216"/>
      <c r="P44" s="216"/>
      <c r="Q44" s="257"/>
      <c r="R44" s="203"/>
      <c r="S44" s="224"/>
      <c r="T44" s="203"/>
      <c r="U44" s="204"/>
      <c r="V44" s="205"/>
      <c r="W44" s="206"/>
      <c r="X44" s="205"/>
      <c r="Y44" s="206"/>
      <c r="Z44" s="205"/>
      <c r="AA44" s="206"/>
      <c r="AB44" s="245" t="str">
        <f t="shared" si="0"/>
        <v/>
      </c>
      <c r="AC44" s="246"/>
      <c r="AE44" s="8"/>
      <c r="AF44" s="8"/>
      <c r="AG44" s="8"/>
    </row>
    <row r="45" spans="1:33">
      <c r="A45" s="15"/>
      <c r="B45" s="255"/>
      <c r="C45" s="256"/>
      <c r="D45" s="201"/>
      <c r="E45" s="202"/>
      <c r="F45" s="216"/>
      <c r="G45" s="216"/>
      <c r="H45" s="216"/>
      <c r="I45" s="216"/>
      <c r="J45" s="216"/>
      <c r="K45" s="216"/>
      <c r="L45" s="230"/>
      <c r="M45" s="216"/>
      <c r="N45" s="216"/>
      <c r="O45" s="216"/>
      <c r="P45" s="216"/>
      <c r="Q45" s="257"/>
      <c r="R45" s="203"/>
      <c r="S45" s="224"/>
      <c r="T45" s="203"/>
      <c r="U45" s="204"/>
      <c r="V45" s="205"/>
      <c r="W45" s="206"/>
      <c r="X45" s="205"/>
      <c r="Y45" s="206"/>
      <c r="Z45" s="205"/>
      <c r="AA45" s="206"/>
      <c r="AB45" s="245" t="str">
        <f t="shared" si="0"/>
        <v/>
      </c>
      <c r="AC45" s="246"/>
      <c r="AE45" s="8"/>
      <c r="AF45" s="8"/>
      <c r="AG45" s="8"/>
    </row>
    <row r="46" spans="1:33">
      <c r="A46" s="15"/>
      <c r="B46" s="255"/>
      <c r="C46" s="256"/>
      <c r="D46" s="201"/>
      <c r="E46" s="202"/>
      <c r="F46" s="216"/>
      <c r="G46" s="216"/>
      <c r="H46" s="216"/>
      <c r="I46" s="216"/>
      <c r="J46" s="216"/>
      <c r="K46" s="216"/>
      <c r="L46" s="230"/>
      <c r="M46" s="216"/>
      <c r="N46" s="216"/>
      <c r="O46" s="216"/>
      <c r="P46" s="216"/>
      <c r="Q46" s="257"/>
      <c r="R46" s="203"/>
      <c r="S46" s="224"/>
      <c r="T46" s="203"/>
      <c r="U46" s="204"/>
      <c r="V46" s="205"/>
      <c r="W46" s="206"/>
      <c r="X46" s="205"/>
      <c r="Y46" s="206"/>
      <c r="Z46" s="205"/>
      <c r="AA46" s="206"/>
      <c r="AB46" s="245" t="str">
        <f t="shared" si="0"/>
        <v/>
      </c>
      <c r="AC46" s="246"/>
      <c r="AE46" s="8"/>
      <c r="AF46" s="8"/>
      <c r="AG46" s="8"/>
    </row>
    <row r="47" spans="1:33">
      <c r="A47" s="15"/>
      <c r="B47" s="255"/>
      <c r="C47" s="256"/>
      <c r="D47" s="201"/>
      <c r="E47" s="202"/>
      <c r="F47" s="216"/>
      <c r="G47" s="216"/>
      <c r="H47" s="216"/>
      <c r="I47" s="216"/>
      <c r="J47" s="216"/>
      <c r="K47" s="216"/>
      <c r="L47" s="230"/>
      <c r="M47" s="216"/>
      <c r="N47" s="216"/>
      <c r="O47" s="216"/>
      <c r="P47" s="216"/>
      <c r="Q47" s="257"/>
      <c r="R47" s="203"/>
      <c r="S47" s="224"/>
      <c r="T47" s="203"/>
      <c r="U47" s="204"/>
      <c r="V47" s="205"/>
      <c r="W47" s="206"/>
      <c r="X47" s="205"/>
      <c r="Y47" s="206"/>
      <c r="Z47" s="205"/>
      <c r="AA47" s="206"/>
      <c r="AB47" s="245" t="str">
        <f t="shared" si="0"/>
        <v/>
      </c>
      <c r="AC47" s="246"/>
      <c r="AE47" s="8"/>
      <c r="AF47" s="8"/>
      <c r="AG47" s="8"/>
    </row>
    <row r="48" spans="1:33">
      <c r="A48" s="15"/>
      <c r="B48" s="255"/>
      <c r="C48" s="256"/>
      <c r="D48" s="201"/>
      <c r="E48" s="202"/>
      <c r="F48" s="216"/>
      <c r="G48" s="216"/>
      <c r="H48" s="216"/>
      <c r="I48" s="216"/>
      <c r="J48" s="216"/>
      <c r="K48" s="216"/>
      <c r="L48" s="230"/>
      <c r="M48" s="216"/>
      <c r="N48" s="216"/>
      <c r="O48" s="216"/>
      <c r="P48" s="216"/>
      <c r="Q48" s="257"/>
      <c r="R48" s="203"/>
      <c r="S48" s="224"/>
      <c r="T48" s="203"/>
      <c r="U48" s="204"/>
      <c r="V48" s="205"/>
      <c r="W48" s="206"/>
      <c r="X48" s="205"/>
      <c r="Y48" s="206"/>
      <c r="Z48" s="205"/>
      <c r="AA48" s="206"/>
      <c r="AB48" s="245" t="str">
        <f t="shared" si="0"/>
        <v/>
      </c>
      <c r="AC48" s="246"/>
      <c r="AE48" s="8"/>
      <c r="AF48" s="8"/>
      <c r="AG48" s="8"/>
    </row>
    <row r="49" spans="1:34">
      <c r="A49" s="15"/>
      <c r="B49" s="255"/>
      <c r="C49" s="256"/>
      <c r="D49" s="201"/>
      <c r="E49" s="202"/>
      <c r="F49" s="216"/>
      <c r="G49" s="216"/>
      <c r="H49" s="216"/>
      <c r="I49" s="216"/>
      <c r="J49" s="216"/>
      <c r="K49" s="216"/>
      <c r="L49" s="230"/>
      <c r="M49" s="216"/>
      <c r="N49" s="216"/>
      <c r="O49" s="216"/>
      <c r="P49" s="216"/>
      <c r="Q49" s="257"/>
      <c r="R49" s="203"/>
      <c r="S49" s="224"/>
      <c r="T49" s="203"/>
      <c r="U49" s="204"/>
      <c r="V49" s="205"/>
      <c r="W49" s="206"/>
      <c r="X49" s="205"/>
      <c r="Y49" s="206"/>
      <c r="Z49" s="205"/>
      <c r="AA49" s="206"/>
      <c r="AB49" s="245" t="str">
        <f t="shared" si="0"/>
        <v/>
      </c>
      <c r="AC49" s="246"/>
      <c r="AE49" s="8"/>
      <c r="AF49" s="8"/>
      <c r="AG49" s="8"/>
    </row>
    <row r="50" spans="1:34" ht="12" thickBot="1">
      <c r="A50" s="15"/>
      <c r="B50" s="258"/>
      <c r="C50" s="259"/>
      <c r="D50" s="260"/>
      <c r="E50" s="261"/>
      <c r="F50" s="223"/>
      <c r="G50" s="223"/>
      <c r="H50" s="223"/>
      <c r="I50" s="223"/>
      <c r="J50" s="223"/>
      <c r="K50" s="223"/>
      <c r="L50" s="247"/>
      <c r="M50" s="223"/>
      <c r="N50" s="223"/>
      <c r="O50" s="223"/>
      <c r="P50" s="223"/>
      <c r="Q50" s="262"/>
      <c r="R50" s="225"/>
      <c r="S50" s="226"/>
      <c r="T50" s="203"/>
      <c r="U50" s="204"/>
      <c r="V50" s="205"/>
      <c r="W50" s="206"/>
      <c r="X50" s="205"/>
      <c r="Y50" s="206"/>
      <c r="Z50" s="205"/>
      <c r="AA50" s="206"/>
      <c r="AB50" s="245" t="str">
        <f t="shared" si="0"/>
        <v/>
      </c>
      <c r="AC50" s="246"/>
      <c r="AE50" s="8"/>
      <c r="AF50" s="8"/>
      <c r="AG50" s="8"/>
    </row>
    <row r="51" spans="1:34" ht="12" customHeight="1" thickBot="1">
      <c r="A51" s="14"/>
      <c r="B51" s="68" t="str">
        <f>B99&amp;" "&amp;H99&amp;" "&amp;L99&amp;" "&amp;Q99</f>
        <v xml:space="preserve">   </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70"/>
    </row>
    <row r="52" spans="1:34" hidden="1">
      <c r="B52" s="8">
        <f>IF(B8&gt;D8,1,0)</f>
        <v>0</v>
      </c>
      <c r="C52" s="8"/>
      <c r="D52" s="8"/>
      <c r="E52" s="8"/>
      <c r="F52" s="272">
        <f>Apr!F53-1</f>
        <v>-275</v>
      </c>
      <c r="G52" s="272"/>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73">
        <f>F52-30</f>
        <v>-305</v>
      </c>
      <c r="G53" s="273"/>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29"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29"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29"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29"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29"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29"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sheetData>
  <sheetProtection algorithmName="SHA-512" hashValue="QIG3HjIxzf5BcDf7NilLisjYt3Zt5gYB61nWD4mEIQOTj/Y4BwV0jo/P02FGOt449GHQqNwBO6CATNBLi5Q5tQ==" saltValue="JscV7tIhCY9LAgHGrOSFig==" spinCount="100000" sheet="1" objects="1" scenarios="1"/>
  <mergeCells count="446">
    <mergeCell ref="K1:T1"/>
    <mergeCell ref="F52:G52"/>
    <mergeCell ref="F53:G53"/>
    <mergeCell ref="AB4:AC7"/>
    <mergeCell ref="B4:C7"/>
    <mergeCell ref="D4:E7"/>
    <mergeCell ref="F4:K7"/>
    <mergeCell ref="L4:P7"/>
    <mergeCell ref="Q4:S7"/>
    <mergeCell ref="T4:U7"/>
    <mergeCell ref="V4:W7"/>
    <mergeCell ref="X4:Y7"/>
    <mergeCell ref="Z4:AA7"/>
    <mergeCell ref="AB10:AC10"/>
    <mergeCell ref="B11:C11"/>
    <mergeCell ref="D11:E11"/>
    <mergeCell ref="F11:K11"/>
    <mergeCell ref="L11:P11"/>
    <mergeCell ref="Q11:S11"/>
    <mergeCell ref="T11:U11"/>
    <mergeCell ref="V11:W11"/>
    <mergeCell ref="X11:Y11"/>
    <mergeCell ref="Z11:AA11"/>
    <mergeCell ref="AB11:AC11"/>
    <mergeCell ref="B10:C10"/>
    <mergeCell ref="M2:R2"/>
    <mergeCell ref="L3:S3"/>
    <mergeCell ref="AB8:AC8"/>
    <mergeCell ref="B9:C9"/>
    <mergeCell ref="D9:E9"/>
    <mergeCell ref="F9:K9"/>
    <mergeCell ref="L9:P9"/>
    <mergeCell ref="Q9:S9"/>
    <mergeCell ref="T9:U9"/>
    <mergeCell ref="V9:W9"/>
    <mergeCell ref="X9:Y9"/>
    <mergeCell ref="Z9:AA9"/>
    <mergeCell ref="AB9:AC9"/>
    <mergeCell ref="B8:C8"/>
    <mergeCell ref="D8:E8"/>
    <mergeCell ref="F8:K8"/>
    <mergeCell ref="L8:P8"/>
    <mergeCell ref="Q8:S8"/>
    <mergeCell ref="T8:U8"/>
    <mergeCell ref="V8:W8"/>
    <mergeCell ref="X8:Y8"/>
    <mergeCell ref="Z8:AA8"/>
    <mergeCell ref="AA2:AC2"/>
    <mergeCell ref="D10:E10"/>
    <mergeCell ref="F10:K10"/>
    <mergeCell ref="L10:P10"/>
    <mergeCell ref="Q10:S10"/>
    <mergeCell ref="T10:U10"/>
    <mergeCell ref="V10:W10"/>
    <mergeCell ref="X10:Y10"/>
    <mergeCell ref="Z10:AA10"/>
    <mergeCell ref="AB12:AC12"/>
    <mergeCell ref="AB13:AC13"/>
    <mergeCell ref="B12:C12"/>
    <mergeCell ref="D12:E12"/>
    <mergeCell ref="F12:K12"/>
    <mergeCell ref="L12:P12"/>
    <mergeCell ref="Q12:S12"/>
    <mergeCell ref="T12:U12"/>
    <mergeCell ref="V12:W12"/>
    <mergeCell ref="X12:Y12"/>
    <mergeCell ref="Z12:AA12"/>
    <mergeCell ref="B13:C13"/>
    <mergeCell ref="D13:E13"/>
    <mergeCell ref="F13:K13"/>
    <mergeCell ref="L13:P13"/>
    <mergeCell ref="Q13:S13"/>
    <mergeCell ref="T13:U13"/>
    <mergeCell ref="V13:W13"/>
    <mergeCell ref="X13:Y13"/>
    <mergeCell ref="Z13:AA13"/>
    <mergeCell ref="AB14:AC14"/>
    <mergeCell ref="B15:C15"/>
    <mergeCell ref="D15:E15"/>
    <mergeCell ref="F15:K15"/>
    <mergeCell ref="L15:P15"/>
    <mergeCell ref="Q15:S15"/>
    <mergeCell ref="T15:U15"/>
    <mergeCell ref="V15:W15"/>
    <mergeCell ref="X15:Y15"/>
    <mergeCell ref="Z15:AA15"/>
    <mergeCell ref="AB15:AC15"/>
    <mergeCell ref="B14:C14"/>
    <mergeCell ref="D14:E14"/>
    <mergeCell ref="F14:K14"/>
    <mergeCell ref="L14:P14"/>
    <mergeCell ref="Q14:S14"/>
    <mergeCell ref="T14:U14"/>
    <mergeCell ref="V14:W14"/>
    <mergeCell ref="X14:Y14"/>
    <mergeCell ref="Z14:AA14"/>
    <mergeCell ref="AB16:AC16"/>
    <mergeCell ref="B17:C17"/>
    <mergeCell ref="D17:E17"/>
    <mergeCell ref="F17:K17"/>
    <mergeCell ref="L17:P17"/>
    <mergeCell ref="Q17:S17"/>
    <mergeCell ref="T17:U17"/>
    <mergeCell ref="V17:W17"/>
    <mergeCell ref="X17:Y17"/>
    <mergeCell ref="Z17:AA17"/>
    <mergeCell ref="AB17:AC17"/>
    <mergeCell ref="B16:C16"/>
    <mergeCell ref="D16:E16"/>
    <mergeCell ref="F16:K16"/>
    <mergeCell ref="L16:P16"/>
    <mergeCell ref="Q16:S16"/>
    <mergeCell ref="T16:U16"/>
    <mergeCell ref="V16:W16"/>
    <mergeCell ref="X16:Y16"/>
    <mergeCell ref="Z16:AA16"/>
    <mergeCell ref="AB18:AC18"/>
    <mergeCell ref="B19:C19"/>
    <mergeCell ref="D19:E19"/>
    <mergeCell ref="F19:K19"/>
    <mergeCell ref="L19:P19"/>
    <mergeCell ref="Q19:S19"/>
    <mergeCell ref="T19:U19"/>
    <mergeCell ref="V19:W19"/>
    <mergeCell ref="X19:Y19"/>
    <mergeCell ref="Z19:AA19"/>
    <mergeCell ref="AB19:AC19"/>
    <mergeCell ref="B18:C18"/>
    <mergeCell ref="D18:E18"/>
    <mergeCell ref="F18:K18"/>
    <mergeCell ref="L18:P18"/>
    <mergeCell ref="Q18:S18"/>
    <mergeCell ref="T18:U18"/>
    <mergeCell ref="V18:W18"/>
    <mergeCell ref="X18:Y18"/>
    <mergeCell ref="Z18:AA18"/>
    <mergeCell ref="AB20:AC20"/>
    <mergeCell ref="B21:C21"/>
    <mergeCell ref="D21:E21"/>
    <mergeCell ref="F21:K21"/>
    <mergeCell ref="L21:P21"/>
    <mergeCell ref="Q21:S21"/>
    <mergeCell ref="T21:U21"/>
    <mergeCell ref="V21:W21"/>
    <mergeCell ref="X21:Y21"/>
    <mergeCell ref="Z21:AA21"/>
    <mergeCell ref="AB21:AC21"/>
    <mergeCell ref="B20:C20"/>
    <mergeCell ref="D20:E20"/>
    <mergeCell ref="F20:K20"/>
    <mergeCell ref="L20:P20"/>
    <mergeCell ref="Q20:S20"/>
    <mergeCell ref="T20:U20"/>
    <mergeCell ref="V20:W20"/>
    <mergeCell ref="X20:Y20"/>
    <mergeCell ref="Z20:AA20"/>
    <mergeCell ref="AB22:AC22"/>
    <mergeCell ref="B23:C23"/>
    <mergeCell ref="D23:E23"/>
    <mergeCell ref="F23:K23"/>
    <mergeCell ref="L23:P23"/>
    <mergeCell ref="Q23:S23"/>
    <mergeCell ref="T23:U23"/>
    <mergeCell ref="V23:W23"/>
    <mergeCell ref="X23:Y23"/>
    <mergeCell ref="Z23:AA23"/>
    <mergeCell ref="AB23:AC23"/>
    <mergeCell ref="B22:C22"/>
    <mergeCell ref="D22:E22"/>
    <mergeCell ref="F22:K22"/>
    <mergeCell ref="L22:P22"/>
    <mergeCell ref="Q22:S22"/>
    <mergeCell ref="T22:U22"/>
    <mergeCell ref="V22:W22"/>
    <mergeCell ref="X22:Y22"/>
    <mergeCell ref="Z22:AA22"/>
    <mergeCell ref="AB24:AC24"/>
    <mergeCell ref="B25:C25"/>
    <mergeCell ref="D25:E25"/>
    <mergeCell ref="F25:K25"/>
    <mergeCell ref="L25:P25"/>
    <mergeCell ref="Q25:S25"/>
    <mergeCell ref="T25:U25"/>
    <mergeCell ref="V25:W25"/>
    <mergeCell ref="X25:Y25"/>
    <mergeCell ref="Z25:AA25"/>
    <mergeCell ref="AB25:AC25"/>
    <mergeCell ref="B24:C24"/>
    <mergeCell ref="D24:E24"/>
    <mergeCell ref="F24:K24"/>
    <mergeCell ref="L24:P24"/>
    <mergeCell ref="Q24:S24"/>
    <mergeCell ref="T24:U24"/>
    <mergeCell ref="V24:W24"/>
    <mergeCell ref="X24:Y24"/>
    <mergeCell ref="Z24:AA24"/>
    <mergeCell ref="AB26:AC26"/>
    <mergeCell ref="B27:C27"/>
    <mergeCell ref="D27:E27"/>
    <mergeCell ref="F27:K27"/>
    <mergeCell ref="L27:P27"/>
    <mergeCell ref="Q27:S27"/>
    <mergeCell ref="T27:U27"/>
    <mergeCell ref="V27:W27"/>
    <mergeCell ref="X27:Y27"/>
    <mergeCell ref="Z27:AA27"/>
    <mergeCell ref="AB27:AC27"/>
    <mergeCell ref="B26:C26"/>
    <mergeCell ref="D26:E26"/>
    <mergeCell ref="F26:K26"/>
    <mergeCell ref="L26:P26"/>
    <mergeCell ref="Q26:S26"/>
    <mergeCell ref="T26:U26"/>
    <mergeCell ref="V26:W26"/>
    <mergeCell ref="X26:Y26"/>
    <mergeCell ref="Z26:AA26"/>
    <mergeCell ref="AB28:AC28"/>
    <mergeCell ref="B29:C29"/>
    <mergeCell ref="D29:E29"/>
    <mergeCell ref="F29:K29"/>
    <mergeCell ref="L29:P29"/>
    <mergeCell ref="Q29:S29"/>
    <mergeCell ref="T29:U29"/>
    <mergeCell ref="V29:W29"/>
    <mergeCell ref="X29:Y29"/>
    <mergeCell ref="Z29:AA29"/>
    <mergeCell ref="AB29:AC29"/>
    <mergeCell ref="B28:C28"/>
    <mergeCell ref="D28:E28"/>
    <mergeCell ref="F28:K28"/>
    <mergeCell ref="L28:P28"/>
    <mergeCell ref="Q28:S28"/>
    <mergeCell ref="T28:U28"/>
    <mergeCell ref="V28:W28"/>
    <mergeCell ref="X28:Y28"/>
    <mergeCell ref="Z28:AA28"/>
    <mergeCell ref="AB30:AC30"/>
    <mergeCell ref="B31:C31"/>
    <mergeCell ref="D31:E31"/>
    <mergeCell ref="F31:K31"/>
    <mergeCell ref="L31:P31"/>
    <mergeCell ref="Q31:S31"/>
    <mergeCell ref="T31:U31"/>
    <mergeCell ref="V31:W31"/>
    <mergeCell ref="X31:Y31"/>
    <mergeCell ref="Z31:AA31"/>
    <mergeCell ref="AB31:AC31"/>
    <mergeCell ref="B30:C30"/>
    <mergeCell ref="D30:E30"/>
    <mergeCell ref="F30:K30"/>
    <mergeCell ref="L30:P30"/>
    <mergeCell ref="Q30:S30"/>
    <mergeCell ref="T30:U30"/>
    <mergeCell ref="V30:W30"/>
    <mergeCell ref="X30:Y30"/>
    <mergeCell ref="Z30:AA30"/>
    <mergeCell ref="AB32:AC32"/>
    <mergeCell ref="B33:C33"/>
    <mergeCell ref="D33:E33"/>
    <mergeCell ref="F33:K33"/>
    <mergeCell ref="L33:P33"/>
    <mergeCell ref="Q33:S33"/>
    <mergeCell ref="T33:U33"/>
    <mergeCell ref="V33:W33"/>
    <mergeCell ref="X33:Y33"/>
    <mergeCell ref="Z33:AA33"/>
    <mergeCell ref="AB33:AC33"/>
    <mergeCell ref="B32:C32"/>
    <mergeCell ref="D32:E32"/>
    <mergeCell ref="F32:K32"/>
    <mergeCell ref="L32:P32"/>
    <mergeCell ref="Q32:S32"/>
    <mergeCell ref="T32:U32"/>
    <mergeCell ref="V32:W32"/>
    <mergeCell ref="X32:Y32"/>
    <mergeCell ref="Z32:AA32"/>
    <mergeCell ref="AB34:AC34"/>
    <mergeCell ref="B35:C35"/>
    <mergeCell ref="D35:E35"/>
    <mergeCell ref="F35:K35"/>
    <mergeCell ref="L35:P35"/>
    <mergeCell ref="Q35:S35"/>
    <mergeCell ref="T35:U35"/>
    <mergeCell ref="V35:W35"/>
    <mergeCell ref="X35:Y35"/>
    <mergeCell ref="Z35:AA35"/>
    <mergeCell ref="AB35:AC35"/>
    <mergeCell ref="B34:C34"/>
    <mergeCell ref="D34:E34"/>
    <mergeCell ref="F34:K34"/>
    <mergeCell ref="L34:P34"/>
    <mergeCell ref="Q34:S34"/>
    <mergeCell ref="T34:U34"/>
    <mergeCell ref="V34:W34"/>
    <mergeCell ref="X34:Y34"/>
    <mergeCell ref="Z34:AA34"/>
    <mergeCell ref="AB36:AC36"/>
    <mergeCell ref="B37:C37"/>
    <mergeCell ref="D37:E37"/>
    <mergeCell ref="F37:K37"/>
    <mergeCell ref="L37:P37"/>
    <mergeCell ref="Q37:S37"/>
    <mergeCell ref="T37:U37"/>
    <mergeCell ref="V37:W37"/>
    <mergeCell ref="X37:Y37"/>
    <mergeCell ref="Z37:AA37"/>
    <mergeCell ref="AB37:AC37"/>
    <mergeCell ref="B36:C36"/>
    <mergeCell ref="D36:E36"/>
    <mergeCell ref="F36:K36"/>
    <mergeCell ref="L36:P36"/>
    <mergeCell ref="Q36:S36"/>
    <mergeCell ref="T36:U36"/>
    <mergeCell ref="V36:W36"/>
    <mergeCell ref="X36:Y36"/>
    <mergeCell ref="Z36:AA36"/>
    <mergeCell ref="AB38:AC38"/>
    <mergeCell ref="B39:C39"/>
    <mergeCell ref="D39:E39"/>
    <mergeCell ref="F39:K39"/>
    <mergeCell ref="L39:P39"/>
    <mergeCell ref="Q39:S39"/>
    <mergeCell ref="T39:U39"/>
    <mergeCell ref="V39:W39"/>
    <mergeCell ref="X39:Y39"/>
    <mergeCell ref="Z39:AA39"/>
    <mergeCell ref="AB39:AC39"/>
    <mergeCell ref="B38:C38"/>
    <mergeCell ref="D38:E38"/>
    <mergeCell ref="F38:K38"/>
    <mergeCell ref="L38:P38"/>
    <mergeCell ref="Q38:S38"/>
    <mergeCell ref="T38:U38"/>
    <mergeCell ref="V38:W38"/>
    <mergeCell ref="X38:Y38"/>
    <mergeCell ref="Z38:AA38"/>
    <mergeCell ref="AB40:AC40"/>
    <mergeCell ref="B41:C41"/>
    <mergeCell ref="D41:E41"/>
    <mergeCell ref="F41:K41"/>
    <mergeCell ref="L41:P41"/>
    <mergeCell ref="Q41:S41"/>
    <mergeCell ref="T41:U41"/>
    <mergeCell ref="V41:W41"/>
    <mergeCell ref="X41:Y41"/>
    <mergeCell ref="Z41:AA41"/>
    <mergeCell ref="AB41:AC41"/>
    <mergeCell ref="B40:C40"/>
    <mergeCell ref="D40:E40"/>
    <mergeCell ref="F40:K40"/>
    <mergeCell ref="L40:P40"/>
    <mergeCell ref="Q40:S40"/>
    <mergeCell ref="T40:U40"/>
    <mergeCell ref="V40:W40"/>
    <mergeCell ref="X40:Y40"/>
    <mergeCell ref="Z40:AA40"/>
    <mergeCell ref="AB42:AC42"/>
    <mergeCell ref="B43:C43"/>
    <mergeCell ref="D43:E43"/>
    <mergeCell ref="F43:K43"/>
    <mergeCell ref="L43:P43"/>
    <mergeCell ref="Q43:S43"/>
    <mergeCell ref="T43:U43"/>
    <mergeCell ref="V43:W43"/>
    <mergeCell ref="X43:Y43"/>
    <mergeCell ref="Z43:AA43"/>
    <mergeCell ref="AB43:AC43"/>
    <mergeCell ref="B42:C42"/>
    <mergeCell ref="D42:E42"/>
    <mergeCell ref="F42:K42"/>
    <mergeCell ref="L42:P42"/>
    <mergeCell ref="Q42:S42"/>
    <mergeCell ref="T42:U42"/>
    <mergeCell ref="V42:W42"/>
    <mergeCell ref="X42:Y42"/>
    <mergeCell ref="Z42:AA42"/>
    <mergeCell ref="X46:Y46"/>
    <mergeCell ref="Z46:AA46"/>
    <mergeCell ref="AB44:AC44"/>
    <mergeCell ref="B45:C45"/>
    <mergeCell ref="D45:E45"/>
    <mergeCell ref="F45:K45"/>
    <mergeCell ref="L45:P45"/>
    <mergeCell ref="Q45:S45"/>
    <mergeCell ref="T45:U45"/>
    <mergeCell ref="V45:W45"/>
    <mergeCell ref="X45:Y45"/>
    <mergeCell ref="Z45:AA45"/>
    <mergeCell ref="AB45:AC45"/>
    <mergeCell ref="B44:C44"/>
    <mergeCell ref="D44:E44"/>
    <mergeCell ref="F44:K44"/>
    <mergeCell ref="L44:P44"/>
    <mergeCell ref="Q44:S44"/>
    <mergeCell ref="T44:U44"/>
    <mergeCell ref="V44:W44"/>
    <mergeCell ref="X44:Y44"/>
    <mergeCell ref="Z44:AA44"/>
    <mergeCell ref="Q48:S48"/>
    <mergeCell ref="T48:U48"/>
    <mergeCell ref="V48:W48"/>
    <mergeCell ref="X48:Y48"/>
    <mergeCell ref="Z48:AA48"/>
    <mergeCell ref="AB46:AC46"/>
    <mergeCell ref="AB47:AC47"/>
    <mergeCell ref="AB48:AC48"/>
    <mergeCell ref="B47:C47"/>
    <mergeCell ref="D47:E47"/>
    <mergeCell ref="F47:K47"/>
    <mergeCell ref="L47:P47"/>
    <mergeCell ref="Q47:S47"/>
    <mergeCell ref="T47:U47"/>
    <mergeCell ref="V47:W47"/>
    <mergeCell ref="X47:Y47"/>
    <mergeCell ref="Z47:AA47"/>
    <mergeCell ref="B46:C46"/>
    <mergeCell ref="D46:E46"/>
    <mergeCell ref="F46:K46"/>
    <mergeCell ref="L46:P46"/>
    <mergeCell ref="Q46:S46"/>
    <mergeCell ref="T46:U46"/>
    <mergeCell ref="V46:W46"/>
    <mergeCell ref="B48:C48"/>
    <mergeCell ref="AB50:AC50"/>
    <mergeCell ref="V49:W49"/>
    <mergeCell ref="X49:Y49"/>
    <mergeCell ref="Z49:AA49"/>
    <mergeCell ref="AB49:AC49"/>
    <mergeCell ref="B50:C50"/>
    <mergeCell ref="D50:E50"/>
    <mergeCell ref="F50:K50"/>
    <mergeCell ref="L50:P50"/>
    <mergeCell ref="Q50:S50"/>
    <mergeCell ref="T50:U50"/>
    <mergeCell ref="B49:C49"/>
    <mergeCell ref="D49:E49"/>
    <mergeCell ref="F49:K49"/>
    <mergeCell ref="L49:P49"/>
    <mergeCell ref="Q49:S49"/>
    <mergeCell ref="T49:U49"/>
    <mergeCell ref="V50:W50"/>
    <mergeCell ref="X50:Y50"/>
    <mergeCell ref="Z50:AA50"/>
    <mergeCell ref="D48:E48"/>
    <mergeCell ref="F48:K48"/>
    <mergeCell ref="L48:P48"/>
  </mergeCells>
  <phoneticPr fontId="4" type="noConversion"/>
  <dataValidations xWindow="77" yWindow="295" count="9">
    <dataValidation allowBlank="1" showInputMessage="1" showErrorMessage="1" promptTitle="GOLF DAY/ORGANISERS NAME" prompt="Enter the name of the golf day and/or the organiser." sqref="F8:K50" xr:uid="{00000000-0002-0000-0500-000000000000}"/>
    <dataValidation allowBlank="1" showInputMessage="1" showErrorMessage="1" promptTitle="NOTES" prompt="The space here is for you to type any brief notes you have about this booking." sqref="L8:P50" xr:uid="{00000000-0002-0000-05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500-000002000000}">
      <formula1>$AH$55:$AH$58</formula1>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500-000003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500-000004000000}">
      <formula1>F$53</formula1>
      <formula2>F$52</formula2>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500-000005000000}">
      <formula1>0</formula1>
      <formula2>300</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5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5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500-000008000000}">
      <formula1>0</formula1>
      <formula2>50000</formula2>
    </dataValidation>
  </dataValidations>
  <pageMargins left="0.16" right="0.16" top="0.21" bottom="0.21" header="0.5" footer="0.5"/>
  <colBreaks count="1" manualBreakCount="1">
    <brk id="30" max="1048575" man="1"/>
  </colBreaks>
  <drawing r:id="rId1"/>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102"/>
  <sheetViews>
    <sheetView showRowColHeaders="0" zoomScale="125" workbookViewId="0">
      <pane ySplit="7" topLeftCell="A8" activePane="bottomLeft" state="frozen"/>
      <selection pane="bottomLeft" activeCell="B1" sqref="B1"/>
    </sheetView>
  </sheetViews>
  <sheetFormatPr baseColWidth="10" defaultColWidth="0" defaultRowHeight="11" zeroHeight="1"/>
  <cols>
    <col min="1" max="1" width="0.5" style="9" customWidth="1"/>
    <col min="2" max="29" width="4" style="9" customWidth="1"/>
    <col min="30" max="30" width="0.5" style="9" customWidth="1"/>
    <col min="31" max="34" width="0" style="9" hidden="1" customWidth="1"/>
    <col min="35" max="16384" width="10.6640625" style="9" hidden="1"/>
  </cols>
  <sheetData>
    <row r="1" spans="1:33" ht="13" customHeight="1">
      <c r="A1" s="12"/>
      <c r="G1" s="24"/>
      <c r="H1" s="24"/>
      <c r="I1" s="24"/>
      <c r="J1" s="24"/>
      <c r="K1" s="228" t="s">
        <v>145</v>
      </c>
      <c r="L1" s="228"/>
      <c r="M1" s="228"/>
      <c r="N1" s="228"/>
      <c r="O1" s="228"/>
      <c r="P1" s="228"/>
      <c r="Q1" s="228"/>
      <c r="R1" s="228"/>
      <c r="S1" s="228"/>
      <c r="T1" s="228"/>
      <c r="U1" s="24"/>
      <c r="V1" s="24"/>
      <c r="W1" s="24"/>
      <c r="X1" s="24"/>
      <c r="Y1" s="24"/>
      <c r="Z1" s="24"/>
      <c r="AA1" s="10"/>
      <c r="AB1" s="10"/>
      <c r="AC1" s="11" t="str">
        <f>Sep!AC1</f>
        <v>© Promote Golf 2025 - Version 1.0</v>
      </c>
    </row>
    <row r="2" spans="1:33">
      <c r="A2" s="13"/>
      <c r="G2" s="24"/>
      <c r="H2" s="24"/>
      <c r="I2" s="24"/>
      <c r="J2" s="24"/>
      <c r="K2" s="24"/>
      <c r="L2" s="24"/>
      <c r="M2" s="228" t="str">
        <f>"April "&amp;'Set-Up'!$B$12</f>
        <v xml:space="preserve">April </v>
      </c>
      <c r="N2" s="228"/>
      <c r="O2" s="228"/>
      <c r="P2" s="228"/>
      <c r="Q2" s="228"/>
      <c r="R2" s="228"/>
      <c r="S2" s="24"/>
      <c r="T2" s="24"/>
      <c r="U2" s="24"/>
      <c r="V2" s="24"/>
      <c r="W2" s="24"/>
      <c r="X2" s="24"/>
      <c r="Y2" s="24"/>
      <c r="Z2" s="24"/>
      <c r="AA2" s="232">
        <f ca="1">NOW()</f>
        <v>45933.450954513886</v>
      </c>
      <c r="AB2" s="232"/>
      <c r="AC2" s="232"/>
    </row>
    <row r="3" spans="1:33" ht="11" customHeight="1" thickBot="1">
      <c r="A3" s="13"/>
      <c r="G3" s="25"/>
      <c r="H3" s="25"/>
      <c r="I3" s="25"/>
      <c r="J3" s="25"/>
      <c r="K3" s="25"/>
      <c r="L3" s="229" t="str">
        <f>'Set-Up'!$B$8&amp;Apr!AF4&amp;'Set-Up'!$N$8</f>
        <v/>
      </c>
      <c r="M3" s="229"/>
      <c r="N3" s="229"/>
      <c r="O3" s="229"/>
      <c r="P3" s="229"/>
      <c r="Q3" s="229"/>
      <c r="R3" s="229"/>
      <c r="S3" s="229"/>
      <c r="T3" s="25"/>
      <c r="U3" s="25"/>
      <c r="V3" s="25"/>
      <c r="W3" s="25"/>
      <c r="X3" s="25"/>
      <c r="Y3" s="25"/>
      <c r="Z3" s="25"/>
      <c r="AC3" s="16" t="str">
        <f>"DATA AUDIT RESULT - "&amp;V99</f>
        <v>DATA AUDIT RESULT - PASS</v>
      </c>
    </row>
    <row r="4" spans="1:33" ht="11" customHeight="1">
      <c r="A4" s="15"/>
      <c r="B4" s="207" t="s">
        <v>137</v>
      </c>
      <c r="C4" s="208"/>
      <c r="D4" s="213" t="s">
        <v>139</v>
      </c>
      <c r="E4" s="208"/>
      <c r="F4" s="217" t="s">
        <v>138</v>
      </c>
      <c r="G4" s="217"/>
      <c r="H4" s="217"/>
      <c r="I4" s="217"/>
      <c r="J4" s="217"/>
      <c r="K4" s="218"/>
      <c r="L4" s="233" t="s">
        <v>136</v>
      </c>
      <c r="M4" s="234"/>
      <c r="N4" s="234"/>
      <c r="O4" s="234"/>
      <c r="P4" s="235"/>
      <c r="Q4" s="213" t="s">
        <v>73</v>
      </c>
      <c r="R4" s="213"/>
      <c r="S4" s="242"/>
      <c r="T4" s="213" t="s">
        <v>140</v>
      </c>
      <c r="U4" s="208"/>
      <c r="V4" s="213" t="s">
        <v>67</v>
      </c>
      <c r="W4" s="208"/>
      <c r="X4" s="213" t="s">
        <v>0</v>
      </c>
      <c r="Y4" s="208"/>
      <c r="Z4" s="213" t="s">
        <v>11</v>
      </c>
      <c r="AA4" s="208"/>
      <c r="AB4" s="213" t="s">
        <v>74</v>
      </c>
      <c r="AC4" s="242"/>
      <c r="AE4" s="8"/>
      <c r="AF4" s="8" t="str">
        <f>IF('Set-Up'!$N$8="",""," - ")</f>
        <v/>
      </c>
      <c r="AG4" s="8"/>
    </row>
    <row r="5" spans="1:33" ht="11" customHeight="1">
      <c r="A5" s="15"/>
      <c r="B5" s="209"/>
      <c r="C5" s="210"/>
      <c r="D5" s="214"/>
      <c r="E5" s="210"/>
      <c r="F5" s="219"/>
      <c r="G5" s="219"/>
      <c r="H5" s="219"/>
      <c r="I5" s="219"/>
      <c r="J5" s="219"/>
      <c r="K5" s="220"/>
      <c r="L5" s="236"/>
      <c r="M5" s="237"/>
      <c r="N5" s="237"/>
      <c r="O5" s="237"/>
      <c r="P5" s="238"/>
      <c r="Q5" s="214"/>
      <c r="R5" s="214"/>
      <c r="S5" s="243"/>
      <c r="T5" s="214"/>
      <c r="U5" s="210"/>
      <c r="V5" s="214"/>
      <c r="W5" s="210"/>
      <c r="X5" s="214"/>
      <c r="Y5" s="210"/>
      <c r="Z5" s="214"/>
      <c r="AA5" s="210"/>
      <c r="AB5" s="214"/>
      <c r="AC5" s="243"/>
      <c r="AE5" s="8"/>
      <c r="AF5" s="8"/>
      <c r="AG5" s="8"/>
    </row>
    <row r="6" spans="1:33">
      <c r="A6" s="15"/>
      <c r="B6" s="209"/>
      <c r="C6" s="210"/>
      <c r="D6" s="214"/>
      <c r="E6" s="210"/>
      <c r="F6" s="219"/>
      <c r="G6" s="219"/>
      <c r="H6" s="219"/>
      <c r="I6" s="219"/>
      <c r="J6" s="219"/>
      <c r="K6" s="220"/>
      <c r="L6" s="236"/>
      <c r="M6" s="237"/>
      <c r="N6" s="237"/>
      <c r="O6" s="237"/>
      <c r="P6" s="238"/>
      <c r="Q6" s="214"/>
      <c r="R6" s="214"/>
      <c r="S6" s="243"/>
      <c r="T6" s="214"/>
      <c r="U6" s="210"/>
      <c r="V6" s="214"/>
      <c r="W6" s="210"/>
      <c r="X6" s="214"/>
      <c r="Y6" s="210"/>
      <c r="Z6" s="214"/>
      <c r="AA6" s="210"/>
      <c r="AB6" s="214"/>
      <c r="AC6" s="243"/>
      <c r="AE6" s="8"/>
      <c r="AF6" s="8"/>
      <c r="AG6" s="8"/>
    </row>
    <row r="7" spans="1:33" ht="11" customHeight="1" thickBot="1">
      <c r="A7" s="15"/>
      <c r="B7" s="211"/>
      <c r="C7" s="212"/>
      <c r="D7" s="215"/>
      <c r="E7" s="212"/>
      <c r="F7" s="221"/>
      <c r="G7" s="221"/>
      <c r="H7" s="221"/>
      <c r="I7" s="221"/>
      <c r="J7" s="221"/>
      <c r="K7" s="222"/>
      <c r="L7" s="239"/>
      <c r="M7" s="240"/>
      <c r="N7" s="240"/>
      <c r="O7" s="240"/>
      <c r="P7" s="241"/>
      <c r="Q7" s="215"/>
      <c r="R7" s="215"/>
      <c r="S7" s="244"/>
      <c r="T7" s="215"/>
      <c r="U7" s="212"/>
      <c r="V7" s="215"/>
      <c r="W7" s="212"/>
      <c r="X7" s="215"/>
      <c r="Y7" s="212"/>
      <c r="Z7" s="215"/>
      <c r="AA7" s="212"/>
      <c r="AB7" s="215"/>
      <c r="AC7" s="244"/>
      <c r="AE7" s="8"/>
      <c r="AF7" s="8"/>
      <c r="AG7" s="8"/>
    </row>
    <row r="8" spans="1:33">
      <c r="A8" s="15"/>
      <c r="B8" s="277"/>
      <c r="C8" s="264"/>
      <c r="D8" s="265"/>
      <c r="E8" s="266"/>
      <c r="F8" s="216"/>
      <c r="G8" s="216"/>
      <c r="H8" s="216"/>
      <c r="I8" s="216"/>
      <c r="J8" s="216"/>
      <c r="K8" s="216"/>
      <c r="L8" s="230"/>
      <c r="M8" s="216"/>
      <c r="N8" s="216"/>
      <c r="O8" s="216"/>
      <c r="P8" s="216"/>
      <c r="Q8" s="257"/>
      <c r="R8" s="203"/>
      <c r="S8" s="224"/>
      <c r="T8" s="203"/>
      <c r="U8" s="204"/>
      <c r="V8" s="205"/>
      <c r="W8" s="206"/>
      <c r="X8" s="205"/>
      <c r="Y8" s="206"/>
      <c r="Z8" s="205"/>
      <c r="AA8" s="206"/>
      <c r="AB8" s="274" t="str">
        <f>IF((V8+X8+Z8)&gt;0.1,(V8+X8+Z8),"")</f>
        <v/>
      </c>
      <c r="AC8" s="275"/>
      <c r="AE8" s="8"/>
      <c r="AF8" s="8"/>
      <c r="AG8" s="8"/>
    </row>
    <row r="9" spans="1:33">
      <c r="A9" s="15"/>
      <c r="B9" s="199"/>
      <c r="C9" s="256"/>
      <c r="D9" s="201"/>
      <c r="E9" s="202"/>
      <c r="F9" s="216"/>
      <c r="G9" s="216"/>
      <c r="H9" s="216"/>
      <c r="I9" s="216"/>
      <c r="J9" s="216"/>
      <c r="K9" s="216"/>
      <c r="L9" s="230"/>
      <c r="M9" s="216"/>
      <c r="N9" s="216"/>
      <c r="O9" s="216"/>
      <c r="P9" s="216"/>
      <c r="Q9" s="257"/>
      <c r="R9" s="203"/>
      <c r="S9" s="224"/>
      <c r="T9" s="203"/>
      <c r="U9" s="204"/>
      <c r="V9" s="205"/>
      <c r="W9" s="206"/>
      <c r="X9" s="205"/>
      <c r="Y9" s="206"/>
      <c r="Z9" s="205"/>
      <c r="AA9" s="206"/>
      <c r="AB9" s="245" t="str">
        <f t="shared" ref="AB9:AB50" si="0">IF((V9+X9+Z9)&gt;0.1,(V9+X9+Z9),"")</f>
        <v/>
      </c>
      <c r="AC9" s="246"/>
      <c r="AE9" s="8"/>
      <c r="AF9" s="8"/>
      <c r="AG9" s="8"/>
    </row>
    <row r="10" spans="1:33">
      <c r="A10" s="15"/>
      <c r="B10" s="199"/>
      <c r="C10" s="256"/>
      <c r="D10" s="201"/>
      <c r="E10" s="202"/>
      <c r="F10" s="216"/>
      <c r="G10" s="216"/>
      <c r="H10" s="216"/>
      <c r="I10" s="216"/>
      <c r="J10" s="216"/>
      <c r="K10" s="216"/>
      <c r="L10" s="230"/>
      <c r="M10" s="216"/>
      <c r="N10" s="216"/>
      <c r="O10" s="216"/>
      <c r="P10" s="216"/>
      <c r="Q10" s="257"/>
      <c r="R10" s="203"/>
      <c r="S10" s="224"/>
      <c r="T10" s="203"/>
      <c r="U10" s="204"/>
      <c r="V10" s="205"/>
      <c r="W10" s="206"/>
      <c r="X10" s="205"/>
      <c r="Y10" s="206"/>
      <c r="Z10" s="205"/>
      <c r="AA10" s="206"/>
      <c r="AB10" s="245" t="str">
        <f t="shared" si="0"/>
        <v/>
      </c>
      <c r="AC10" s="246"/>
      <c r="AE10" s="8"/>
      <c r="AF10" s="8"/>
      <c r="AG10" s="8"/>
    </row>
    <row r="11" spans="1:33">
      <c r="A11" s="15"/>
      <c r="B11" s="199"/>
      <c r="C11" s="256"/>
      <c r="D11" s="201"/>
      <c r="E11" s="202"/>
      <c r="F11" s="216"/>
      <c r="G11" s="216"/>
      <c r="H11" s="216"/>
      <c r="I11" s="216"/>
      <c r="J11" s="216"/>
      <c r="K11" s="216"/>
      <c r="L11" s="230"/>
      <c r="M11" s="216"/>
      <c r="N11" s="216"/>
      <c r="O11" s="216"/>
      <c r="P11" s="216"/>
      <c r="Q11" s="257"/>
      <c r="R11" s="203"/>
      <c r="S11" s="224"/>
      <c r="T11" s="203"/>
      <c r="U11" s="204"/>
      <c r="V11" s="205"/>
      <c r="W11" s="206"/>
      <c r="X11" s="205"/>
      <c r="Y11" s="206"/>
      <c r="Z11" s="205"/>
      <c r="AA11" s="206"/>
      <c r="AB11" s="245" t="str">
        <f t="shared" si="0"/>
        <v/>
      </c>
      <c r="AC11" s="246"/>
      <c r="AE11" s="8"/>
      <c r="AF11" s="8"/>
      <c r="AG11" s="8"/>
    </row>
    <row r="12" spans="1:33">
      <c r="A12" s="15"/>
      <c r="B12" s="199"/>
      <c r="C12" s="256"/>
      <c r="D12" s="201"/>
      <c r="E12" s="202"/>
      <c r="F12" s="216"/>
      <c r="G12" s="216"/>
      <c r="H12" s="216"/>
      <c r="I12" s="216"/>
      <c r="J12" s="216"/>
      <c r="K12" s="216"/>
      <c r="L12" s="230"/>
      <c r="M12" s="216"/>
      <c r="N12" s="216"/>
      <c r="O12" s="216"/>
      <c r="P12" s="216"/>
      <c r="Q12" s="257"/>
      <c r="R12" s="203"/>
      <c r="S12" s="224"/>
      <c r="T12" s="203"/>
      <c r="U12" s="204"/>
      <c r="V12" s="205"/>
      <c r="W12" s="206"/>
      <c r="X12" s="205"/>
      <c r="Y12" s="206"/>
      <c r="Z12" s="205"/>
      <c r="AA12" s="206"/>
      <c r="AB12" s="245" t="str">
        <f t="shared" si="0"/>
        <v/>
      </c>
      <c r="AC12" s="246"/>
      <c r="AE12" s="8"/>
      <c r="AF12" s="8"/>
      <c r="AG12" s="8"/>
    </row>
    <row r="13" spans="1:33">
      <c r="A13" s="15"/>
      <c r="B13" s="199"/>
      <c r="C13" s="256"/>
      <c r="D13" s="201"/>
      <c r="E13" s="202"/>
      <c r="F13" s="216"/>
      <c r="G13" s="216"/>
      <c r="H13" s="216"/>
      <c r="I13" s="216"/>
      <c r="J13" s="216"/>
      <c r="K13" s="216"/>
      <c r="L13" s="230"/>
      <c r="M13" s="216"/>
      <c r="N13" s="216"/>
      <c r="O13" s="216"/>
      <c r="P13" s="216"/>
      <c r="Q13" s="257"/>
      <c r="R13" s="203"/>
      <c r="S13" s="224"/>
      <c r="T13" s="203"/>
      <c r="U13" s="204"/>
      <c r="V13" s="205"/>
      <c r="W13" s="206"/>
      <c r="X13" s="205"/>
      <c r="Y13" s="206"/>
      <c r="Z13" s="205"/>
      <c r="AA13" s="206"/>
      <c r="AB13" s="245" t="str">
        <f t="shared" si="0"/>
        <v/>
      </c>
      <c r="AC13" s="246"/>
      <c r="AE13" s="8"/>
      <c r="AF13" s="8"/>
      <c r="AG13" s="8"/>
    </row>
    <row r="14" spans="1:33">
      <c r="A14" s="15"/>
      <c r="B14" s="199"/>
      <c r="C14" s="256"/>
      <c r="D14" s="201"/>
      <c r="E14" s="202"/>
      <c r="F14" s="216"/>
      <c r="G14" s="216"/>
      <c r="H14" s="216"/>
      <c r="I14" s="216"/>
      <c r="J14" s="216"/>
      <c r="K14" s="216"/>
      <c r="L14" s="230"/>
      <c r="M14" s="216"/>
      <c r="N14" s="216"/>
      <c r="O14" s="216"/>
      <c r="P14" s="216"/>
      <c r="Q14" s="257"/>
      <c r="R14" s="203"/>
      <c r="S14" s="224"/>
      <c r="T14" s="203"/>
      <c r="U14" s="204"/>
      <c r="V14" s="205"/>
      <c r="W14" s="206"/>
      <c r="X14" s="205"/>
      <c r="Y14" s="206"/>
      <c r="Z14" s="205"/>
      <c r="AA14" s="206"/>
      <c r="AB14" s="245" t="str">
        <f t="shared" si="0"/>
        <v/>
      </c>
      <c r="AC14" s="246"/>
      <c r="AE14" s="8"/>
      <c r="AF14" s="8"/>
      <c r="AG14" s="8"/>
    </row>
    <row r="15" spans="1:33">
      <c r="A15" s="15"/>
      <c r="B15" s="199"/>
      <c r="C15" s="256"/>
      <c r="D15" s="201"/>
      <c r="E15" s="202"/>
      <c r="F15" s="216"/>
      <c r="G15" s="216"/>
      <c r="H15" s="216"/>
      <c r="I15" s="216"/>
      <c r="J15" s="216"/>
      <c r="K15" s="216"/>
      <c r="L15" s="230"/>
      <c r="M15" s="216"/>
      <c r="N15" s="216"/>
      <c r="O15" s="216"/>
      <c r="P15" s="216"/>
      <c r="Q15" s="257"/>
      <c r="R15" s="203"/>
      <c r="S15" s="224"/>
      <c r="T15" s="203"/>
      <c r="U15" s="204"/>
      <c r="V15" s="205"/>
      <c r="W15" s="206"/>
      <c r="X15" s="205"/>
      <c r="Y15" s="206"/>
      <c r="Z15" s="205"/>
      <c r="AA15" s="206"/>
      <c r="AB15" s="245" t="str">
        <f t="shared" si="0"/>
        <v/>
      </c>
      <c r="AC15" s="246"/>
      <c r="AE15" s="8"/>
      <c r="AF15" s="8"/>
      <c r="AG15" s="8"/>
    </row>
    <row r="16" spans="1:33">
      <c r="A16" s="15"/>
      <c r="B16" s="199"/>
      <c r="C16" s="256"/>
      <c r="D16" s="201"/>
      <c r="E16" s="202"/>
      <c r="F16" s="216"/>
      <c r="G16" s="216"/>
      <c r="H16" s="216"/>
      <c r="I16" s="216"/>
      <c r="J16" s="216"/>
      <c r="K16" s="216"/>
      <c r="L16" s="230"/>
      <c r="M16" s="216"/>
      <c r="N16" s="216"/>
      <c r="O16" s="216"/>
      <c r="P16" s="216"/>
      <c r="Q16" s="257"/>
      <c r="R16" s="203"/>
      <c r="S16" s="224"/>
      <c r="T16" s="203"/>
      <c r="U16" s="204"/>
      <c r="V16" s="205"/>
      <c r="W16" s="206"/>
      <c r="X16" s="205"/>
      <c r="Y16" s="206"/>
      <c r="Z16" s="205"/>
      <c r="AA16" s="206"/>
      <c r="AB16" s="245" t="str">
        <f t="shared" si="0"/>
        <v/>
      </c>
      <c r="AC16" s="246"/>
      <c r="AE16" s="8"/>
      <c r="AF16" s="8"/>
      <c r="AG16" s="8"/>
    </row>
    <row r="17" spans="1:33">
      <c r="A17" s="15"/>
      <c r="B17" s="199"/>
      <c r="C17" s="256"/>
      <c r="D17" s="201"/>
      <c r="E17" s="202"/>
      <c r="F17" s="216"/>
      <c r="G17" s="216"/>
      <c r="H17" s="216"/>
      <c r="I17" s="216"/>
      <c r="J17" s="216"/>
      <c r="K17" s="216"/>
      <c r="L17" s="230"/>
      <c r="M17" s="216"/>
      <c r="N17" s="216"/>
      <c r="O17" s="216"/>
      <c r="P17" s="216"/>
      <c r="Q17" s="257"/>
      <c r="R17" s="203"/>
      <c r="S17" s="224"/>
      <c r="T17" s="203"/>
      <c r="U17" s="204"/>
      <c r="V17" s="205"/>
      <c r="W17" s="206"/>
      <c r="X17" s="205"/>
      <c r="Y17" s="206"/>
      <c r="Z17" s="205"/>
      <c r="AA17" s="206"/>
      <c r="AB17" s="245" t="str">
        <f t="shared" si="0"/>
        <v/>
      </c>
      <c r="AC17" s="246"/>
      <c r="AE17" s="8"/>
      <c r="AF17" s="8"/>
      <c r="AG17" s="8"/>
    </row>
    <row r="18" spans="1:33">
      <c r="A18" s="15"/>
      <c r="B18" s="199"/>
      <c r="C18" s="256"/>
      <c r="D18" s="201"/>
      <c r="E18" s="202"/>
      <c r="F18" s="216"/>
      <c r="G18" s="216"/>
      <c r="H18" s="216"/>
      <c r="I18" s="216"/>
      <c r="J18" s="216"/>
      <c r="K18" s="216"/>
      <c r="L18" s="230"/>
      <c r="M18" s="216"/>
      <c r="N18" s="216"/>
      <c r="O18" s="216"/>
      <c r="P18" s="216"/>
      <c r="Q18" s="257"/>
      <c r="R18" s="203"/>
      <c r="S18" s="224"/>
      <c r="T18" s="203"/>
      <c r="U18" s="204"/>
      <c r="V18" s="205"/>
      <c r="W18" s="206"/>
      <c r="X18" s="205"/>
      <c r="Y18" s="206"/>
      <c r="Z18" s="205"/>
      <c r="AA18" s="206"/>
      <c r="AB18" s="245" t="str">
        <f t="shared" si="0"/>
        <v/>
      </c>
      <c r="AC18" s="246"/>
      <c r="AE18" s="8"/>
      <c r="AF18" s="8"/>
      <c r="AG18" s="8"/>
    </row>
    <row r="19" spans="1:33">
      <c r="A19" s="15"/>
      <c r="B19" s="199"/>
      <c r="C19" s="256"/>
      <c r="D19" s="201"/>
      <c r="E19" s="202"/>
      <c r="F19" s="216"/>
      <c r="G19" s="216"/>
      <c r="H19" s="216"/>
      <c r="I19" s="216"/>
      <c r="J19" s="216"/>
      <c r="K19" s="216"/>
      <c r="L19" s="230"/>
      <c r="M19" s="216"/>
      <c r="N19" s="216"/>
      <c r="O19" s="216"/>
      <c r="P19" s="216"/>
      <c r="Q19" s="257"/>
      <c r="R19" s="203"/>
      <c r="S19" s="224"/>
      <c r="T19" s="203"/>
      <c r="U19" s="204"/>
      <c r="V19" s="205"/>
      <c r="W19" s="206"/>
      <c r="X19" s="205"/>
      <c r="Y19" s="206"/>
      <c r="Z19" s="205"/>
      <c r="AA19" s="206"/>
      <c r="AB19" s="245" t="str">
        <f t="shared" si="0"/>
        <v/>
      </c>
      <c r="AC19" s="246"/>
      <c r="AE19" s="8"/>
      <c r="AF19" s="8"/>
      <c r="AG19" s="8"/>
    </row>
    <row r="20" spans="1:33">
      <c r="A20" s="15"/>
      <c r="B20" s="199"/>
      <c r="C20" s="256"/>
      <c r="D20" s="201"/>
      <c r="E20" s="202"/>
      <c r="F20" s="216"/>
      <c r="G20" s="216"/>
      <c r="H20" s="216"/>
      <c r="I20" s="216"/>
      <c r="J20" s="216"/>
      <c r="K20" s="216"/>
      <c r="L20" s="230"/>
      <c r="M20" s="216"/>
      <c r="N20" s="216"/>
      <c r="O20" s="216"/>
      <c r="P20" s="216"/>
      <c r="Q20" s="257"/>
      <c r="R20" s="203"/>
      <c r="S20" s="224"/>
      <c r="T20" s="203"/>
      <c r="U20" s="204"/>
      <c r="V20" s="205"/>
      <c r="W20" s="206"/>
      <c r="X20" s="205"/>
      <c r="Y20" s="206"/>
      <c r="Z20" s="205"/>
      <c r="AA20" s="206"/>
      <c r="AB20" s="245" t="str">
        <f t="shared" si="0"/>
        <v/>
      </c>
      <c r="AC20" s="246"/>
      <c r="AE20" s="8"/>
      <c r="AF20" s="8"/>
      <c r="AG20" s="8"/>
    </row>
    <row r="21" spans="1:33">
      <c r="A21" s="15"/>
      <c r="B21" s="199"/>
      <c r="C21" s="256"/>
      <c r="D21" s="201"/>
      <c r="E21" s="202"/>
      <c r="F21" s="216"/>
      <c r="G21" s="216"/>
      <c r="H21" s="216"/>
      <c r="I21" s="216"/>
      <c r="J21" s="216"/>
      <c r="K21" s="216"/>
      <c r="L21" s="230"/>
      <c r="M21" s="216"/>
      <c r="N21" s="216"/>
      <c r="O21" s="216"/>
      <c r="P21" s="216"/>
      <c r="Q21" s="257"/>
      <c r="R21" s="203"/>
      <c r="S21" s="224"/>
      <c r="T21" s="203"/>
      <c r="U21" s="204"/>
      <c r="V21" s="205"/>
      <c r="W21" s="206"/>
      <c r="X21" s="205"/>
      <c r="Y21" s="206"/>
      <c r="Z21" s="205"/>
      <c r="AA21" s="206"/>
      <c r="AB21" s="245" t="str">
        <f t="shared" si="0"/>
        <v/>
      </c>
      <c r="AC21" s="246"/>
      <c r="AE21" s="8"/>
      <c r="AF21" s="8"/>
      <c r="AG21" s="8"/>
    </row>
    <row r="22" spans="1:33">
      <c r="A22" s="15"/>
      <c r="B22" s="199"/>
      <c r="C22" s="256"/>
      <c r="D22" s="201"/>
      <c r="E22" s="202"/>
      <c r="F22" s="216"/>
      <c r="G22" s="216"/>
      <c r="H22" s="216"/>
      <c r="I22" s="216"/>
      <c r="J22" s="216"/>
      <c r="K22" s="216"/>
      <c r="L22" s="230"/>
      <c r="M22" s="216"/>
      <c r="N22" s="216"/>
      <c r="O22" s="216"/>
      <c r="P22" s="216"/>
      <c r="Q22" s="257"/>
      <c r="R22" s="203"/>
      <c r="S22" s="224"/>
      <c r="T22" s="203"/>
      <c r="U22" s="204"/>
      <c r="V22" s="205"/>
      <c r="W22" s="206"/>
      <c r="X22" s="205"/>
      <c r="Y22" s="206"/>
      <c r="Z22" s="205"/>
      <c r="AA22" s="206"/>
      <c r="AB22" s="245" t="str">
        <f t="shared" si="0"/>
        <v/>
      </c>
      <c r="AC22" s="246"/>
      <c r="AE22" s="8"/>
      <c r="AF22" s="8"/>
      <c r="AG22" s="8"/>
    </row>
    <row r="23" spans="1:33">
      <c r="A23" s="15"/>
      <c r="B23" s="199"/>
      <c r="C23" s="256"/>
      <c r="D23" s="201"/>
      <c r="E23" s="202"/>
      <c r="F23" s="216"/>
      <c r="G23" s="216"/>
      <c r="H23" s="216"/>
      <c r="I23" s="216"/>
      <c r="J23" s="216"/>
      <c r="K23" s="216"/>
      <c r="L23" s="230"/>
      <c r="M23" s="216"/>
      <c r="N23" s="216"/>
      <c r="O23" s="216"/>
      <c r="P23" s="216"/>
      <c r="Q23" s="257"/>
      <c r="R23" s="203"/>
      <c r="S23" s="224"/>
      <c r="T23" s="203"/>
      <c r="U23" s="204"/>
      <c r="V23" s="205"/>
      <c r="W23" s="206"/>
      <c r="X23" s="205"/>
      <c r="Y23" s="206"/>
      <c r="Z23" s="205"/>
      <c r="AA23" s="206"/>
      <c r="AB23" s="245" t="str">
        <f t="shared" si="0"/>
        <v/>
      </c>
      <c r="AC23" s="246"/>
      <c r="AE23" s="8"/>
      <c r="AF23" s="8"/>
      <c r="AG23" s="8"/>
    </row>
    <row r="24" spans="1:33">
      <c r="A24" s="15"/>
      <c r="B24" s="199"/>
      <c r="C24" s="256"/>
      <c r="D24" s="201"/>
      <c r="E24" s="202"/>
      <c r="F24" s="216"/>
      <c r="G24" s="216"/>
      <c r="H24" s="216"/>
      <c r="I24" s="216"/>
      <c r="J24" s="216"/>
      <c r="K24" s="216"/>
      <c r="L24" s="230"/>
      <c r="M24" s="216"/>
      <c r="N24" s="216"/>
      <c r="O24" s="216"/>
      <c r="P24" s="216"/>
      <c r="Q24" s="257"/>
      <c r="R24" s="203"/>
      <c r="S24" s="224"/>
      <c r="T24" s="203"/>
      <c r="U24" s="204"/>
      <c r="V24" s="205"/>
      <c r="W24" s="206"/>
      <c r="X24" s="205"/>
      <c r="Y24" s="206"/>
      <c r="Z24" s="205"/>
      <c r="AA24" s="206"/>
      <c r="AB24" s="245" t="str">
        <f t="shared" si="0"/>
        <v/>
      </c>
      <c r="AC24" s="246"/>
      <c r="AE24" s="8"/>
      <c r="AF24" s="8"/>
      <c r="AG24" s="8"/>
    </row>
    <row r="25" spans="1:33">
      <c r="A25" s="15"/>
      <c r="B25" s="199"/>
      <c r="C25" s="256"/>
      <c r="D25" s="201"/>
      <c r="E25" s="202"/>
      <c r="F25" s="216"/>
      <c r="G25" s="216"/>
      <c r="H25" s="216"/>
      <c r="I25" s="216"/>
      <c r="J25" s="216"/>
      <c r="K25" s="216"/>
      <c r="L25" s="230"/>
      <c r="M25" s="216"/>
      <c r="N25" s="216"/>
      <c r="O25" s="216"/>
      <c r="P25" s="216"/>
      <c r="Q25" s="257"/>
      <c r="R25" s="203"/>
      <c r="S25" s="224"/>
      <c r="T25" s="203"/>
      <c r="U25" s="204"/>
      <c r="V25" s="205"/>
      <c r="W25" s="206"/>
      <c r="X25" s="205"/>
      <c r="Y25" s="206"/>
      <c r="Z25" s="205"/>
      <c r="AA25" s="206"/>
      <c r="AB25" s="245" t="str">
        <f t="shared" si="0"/>
        <v/>
      </c>
      <c r="AC25" s="246"/>
      <c r="AE25" s="8"/>
      <c r="AF25" s="8"/>
      <c r="AG25" s="8"/>
    </row>
    <row r="26" spans="1:33">
      <c r="A26" s="15"/>
      <c r="B26" s="199"/>
      <c r="C26" s="256"/>
      <c r="D26" s="201"/>
      <c r="E26" s="202"/>
      <c r="F26" s="216"/>
      <c r="G26" s="216"/>
      <c r="H26" s="216"/>
      <c r="I26" s="216"/>
      <c r="J26" s="216"/>
      <c r="K26" s="216"/>
      <c r="L26" s="230"/>
      <c r="M26" s="216"/>
      <c r="N26" s="216"/>
      <c r="O26" s="216"/>
      <c r="P26" s="216"/>
      <c r="Q26" s="257"/>
      <c r="R26" s="203"/>
      <c r="S26" s="224"/>
      <c r="T26" s="203"/>
      <c r="U26" s="204"/>
      <c r="V26" s="205"/>
      <c r="W26" s="206"/>
      <c r="X26" s="205"/>
      <c r="Y26" s="206"/>
      <c r="Z26" s="205"/>
      <c r="AA26" s="206"/>
      <c r="AB26" s="245" t="str">
        <f t="shared" si="0"/>
        <v/>
      </c>
      <c r="AC26" s="246"/>
      <c r="AE26" s="8"/>
      <c r="AF26" s="8"/>
      <c r="AG26" s="8"/>
    </row>
    <row r="27" spans="1:33">
      <c r="A27" s="15"/>
      <c r="B27" s="199"/>
      <c r="C27" s="256"/>
      <c r="D27" s="201"/>
      <c r="E27" s="202"/>
      <c r="F27" s="216"/>
      <c r="G27" s="216"/>
      <c r="H27" s="216"/>
      <c r="I27" s="216"/>
      <c r="J27" s="216"/>
      <c r="K27" s="216"/>
      <c r="L27" s="230"/>
      <c r="M27" s="216"/>
      <c r="N27" s="216"/>
      <c r="O27" s="216"/>
      <c r="P27" s="216"/>
      <c r="Q27" s="257"/>
      <c r="R27" s="203"/>
      <c r="S27" s="224"/>
      <c r="T27" s="203"/>
      <c r="U27" s="204"/>
      <c r="V27" s="205"/>
      <c r="W27" s="206"/>
      <c r="X27" s="205"/>
      <c r="Y27" s="206"/>
      <c r="Z27" s="205"/>
      <c r="AA27" s="206"/>
      <c r="AB27" s="245" t="str">
        <f t="shared" si="0"/>
        <v/>
      </c>
      <c r="AC27" s="246"/>
      <c r="AE27" s="8"/>
      <c r="AF27" s="8"/>
      <c r="AG27" s="8"/>
    </row>
    <row r="28" spans="1:33">
      <c r="A28" s="15"/>
      <c r="B28" s="199"/>
      <c r="C28" s="256"/>
      <c r="D28" s="201"/>
      <c r="E28" s="202"/>
      <c r="F28" s="216"/>
      <c r="G28" s="216"/>
      <c r="H28" s="216"/>
      <c r="I28" s="216"/>
      <c r="J28" s="216"/>
      <c r="K28" s="216"/>
      <c r="L28" s="230"/>
      <c r="M28" s="216"/>
      <c r="N28" s="216"/>
      <c r="O28" s="216"/>
      <c r="P28" s="216"/>
      <c r="Q28" s="257"/>
      <c r="R28" s="203"/>
      <c r="S28" s="224"/>
      <c r="T28" s="203"/>
      <c r="U28" s="204"/>
      <c r="V28" s="205"/>
      <c r="W28" s="206"/>
      <c r="X28" s="205"/>
      <c r="Y28" s="206"/>
      <c r="Z28" s="205"/>
      <c r="AA28" s="206"/>
      <c r="AB28" s="245" t="str">
        <f t="shared" si="0"/>
        <v/>
      </c>
      <c r="AC28" s="246"/>
      <c r="AE28" s="8"/>
      <c r="AF28" s="8"/>
      <c r="AG28" s="8"/>
    </row>
    <row r="29" spans="1:33">
      <c r="A29" s="15"/>
      <c r="B29" s="199"/>
      <c r="C29" s="256"/>
      <c r="D29" s="201"/>
      <c r="E29" s="202"/>
      <c r="F29" s="216"/>
      <c r="G29" s="216"/>
      <c r="H29" s="216"/>
      <c r="I29" s="216"/>
      <c r="J29" s="216"/>
      <c r="K29" s="216"/>
      <c r="L29" s="230"/>
      <c r="M29" s="216"/>
      <c r="N29" s="216"/>
      <c r="O29" s="216"/>
      <c r="P29" s="216"/>
      <c r="Q29" s="257"/>
      <c r="R29" s="203"/>
      <c r="S29" s="224"/>
      <c r="T29" s="203"/>
      <c r="U29" s="204"/>
      <c r="V29" s="205"/>
      <c r="W29" s="206"/>
      <c r="X29" s="205"/>
      <c r="Y29" s="206"/>
      <c r="Z29" s="205"/>
      <c r="AA29" s="206"/>
      <c r="AB29" s="245" t="str">
        <f t="shared" si="0"/>
        <v/>
      </c>
      <c r="AC29" s="246"/>
      <c r="AE29" s="8"/>
      <c r="AF29" s="8"/>
      <c r="AG29" s="8"/>
    </row>
    <row r="30" spans="1:33">
      <c r="A30" s="15"/>
      <c r="B30" s="199"/>
      <c r="C30" s="256"/>
      <c r="D30" s="201"/>
      <c r="E30" s="202"/>
      <c r="F30" s="216"/>
      <c r="G30" s="216"/>
      <c r="H30" s="216"/>
      <c r="I30" s="216"/>
      <c r="J30" s="216"/>
      <c r="K30" s="216"/>
      <c r="L30" s="230"/>
      <c r="M30" s="216"/>
      <c r="N30" s="216"/>
      <c r="O30" s="216"/>
      <c r="P30" s="216"/>
      <c r="Q30" s="257"/>
      <c r="R30" s="203"/>
      <c r="S30" s="224"/>
      <c r="T30" s="203"/>
      <c r="U30" s="204"/>
      <c r="V30" s="205"/>
      <c r="W30" s="206"/>
      <c r="X30" s="205"/>
      <c r="Y30" s="206"/>
      <c r="Z30" s="205"/>
      <c r="AA30" s="206"/>
      <c r="AB30" s="245" t="str">
        <f t="shared" si="0"/>
        <v/>
      </c>
      <c r="AC30" s="246"/>
      <c r="AE30" s="8"/>
      <c r="AF30" s="8"/>
      <c r="AG30" s="8"/>
    </row>
    <row r="31" spans="1:33">
      <c r="A31" s="15"/>
      <c r="B31" s="199"/>
      <c r="C31" s="256"/>
      <c r="D31" s="201"/>
      <c r="E31" s="202"/>
      <c r="F31" s="216"/>
      <c r="G31" s="216"/>
      <c r="H31" s="216"/>
      <c r="I31" s="216"/>
      <c r="J31" s="216"/>
      <c r="K31" s="216"/>
      <c r="L31" s="230"/>
      <c r="M31" s="216"/>
      <c r="N31" s="216"/>
      <c r="O31" s="216"/>
      <c r="P31" s="216"/>
      <c r="Q31" s="257"/>
      <c r="R31" s="203"/>
      <c r="S31" s="224"/>
      <c r="T31" s="203"/>
      <c r="U31" s="204"/>
      <c r="V31" s="205"/>
      <c r="W31" s="206"/>
      <c r="X31" s="205"/>
      <c r="Y31" s="206"/>
      <c r="Z31" s="205"/>
      <c r="AA31" s="206"/>
      <c r="AB31" s="245" t="str">
        <f t="shared" si="0"/>
        <v/>
      </c>
      <c r="AC31" s="246"/>
      <c r="AE31" s="8"/>
      <c r="AF31" s="8"/>
      <c r="AG31" s="8"/>
    </row>
    <row r="32" spans="1:33">
      <c r="A32" s="15"/>
      <c r="B32" s="199"/>
      <c r="C32" s="256"/>
      <c r="D32" s="201"/>
      <c r="E32" s="202"/>
      <c r="F32" s="216"/>
      <c r="G32" s="216"/>
      <c r="H32" s="216"/>
      <c r="I32" s="216"/>
      <c r="J32" s="216"/>
      <c r="K32" s="216"/>
      <c r="L32" s="230"/>
      <c r="M32" s="216"/>
      <c r="N32" s="216"/>
      <c r="O32" s="216"/>
      <c r="P32" s="216"/>
      <c r="Q32" s="257"/>
      <c r="R32" s="203"/>
      <c r="S32" s="224"/>
      <c r="T32" s="203"/>
      <c r="U32" s="204"/>
      <c r="V32" s="205"/>
      <c r="W32" s="206"/>
      <c r="X32" s="205"/>
      <c r="Y32" s="206"/>
      <c r="Z32" s="205"/>
      <c r="AA32" s="206"/>
      <c r="AB32" s="245" t="str">
        <f t="shared" si="0"/>
        <v/>
      </c>
      <c r="AC32" s="246"/>
      <c r="AE32" s="8"/>
      <c r="AF32" s="8"/>
      <c r="AG32" s="8"/>
    </row>
    <row r="33" spans="1:33">
      <c r="A33" s="15"/>
      <c r="B33" s="199"/>
      <c r="C33" s="256"/>
      <c r="D33" s="201"/>
      <c r="E33" s="202"/>
      <c r="F33" s="216"/>
      <c r="G33" s="216"/>
      <c r="H33" s="216"/>
      <c r="I33" s="216"/>
      <c r="J33" s="216"/>
      <c r="K33" s="216"/>
      <c r="L33" s="230"/>
      <c r="M33" s="216"/>
      <c r="N33" s="216"/>
      <c r="O33" s="216"/>
      <c r="P33" s="216"/>
      <c r="Q33" s="257"/>
      <c r="R33" s="203"/>
      <c r="S33" s="224"/>
      <c r="T33" s="203"/>
      <c r="U33" s="204"/>
      <c r="V33" s="205"/>
      <c r="W33" s="206"/>
      <c r="X33" s="205"/>
      <c r="Y33" s="206"/>
      <c r="Z33" s="205"/>
      <c r="AA33" s="206"/>
      <c r="AB33" s="245" t="str">
        <f t="shared" si="0"/>
        <v/>
      </c>
      <c r="AC33" s="246"/>
      <c r="AE33" s="8"/>
      <c r="AF33" s="8"/>
      <c r="AG33" s="8"/>
    </row>
    <row r="34" spans="1:33">
      <c r="A34" s="15"/>
      <c r="B34" s="199"/>
      <c r="C34" s="256"/>
      <c r="D34" s="201"/>
      <c r="E34" s="202"/>
      <c r="F34" s="216"/>
      <c r="G34" s="216"/>
      <c r="H34" s="216"/>
      <c r="I34" s="216"/>
      <c r="J34" s="216"/>
      <c r="K34" s="216"/>
      <c r="L34" s="230"/>
      <c r="M34" s="216"/>
      <c r="N34" s="216"/>
      <c r="O34" s="216"/>
      <c r="P34" s="216"/>
      <c r="Q34" s="257"/>
      <c r="R34" s="203"/>
      <c r="S34" s="224"/>
      <c r="T34" s="203"/>
      <c r="U34" s="204"/>
      <c r="V34" s="205"/>
      <c r="W34" s="206"/>
      <c r="X34" s="205"/>
      <c r="Y34" s="206"/>
      <c r="Z34" s="205"/>
      <c r="AA34" s="206"/>
      <c r="AB34" s="245" t="str">
        <f t="shared" si="0"/>
        <v/>
      </c>
      <c r="AC34" s="246"/>
      <c r="AE34" s="8"/>
      <c r="AF34" s="8"/>
      <c r="AG34" s="8"/>
    </row>
    <row r="35" spans="1:33">
      <c r="A35" s="15"/>
      <c r="B35" s="199"/>
      <c r="C35" s="256"/>
      <c r="D35" s="201"/>
      <c r="E35" s="202"/>
      <c r="F35" s="216"/>
      <c r="G35" s="216"/>
      <c r="H35" s="216"/>
      <c r="I35" s="216"/>
      <c r="J35" s="216"/>
      <c r="K35" s="216"/>
      <c r="L35" s="230"/>
      <c r="M35" s="216"/>
      <c r="N35" s="216"/>
      <c r="O35" s="216"/>
      <c r="P35" s="216"/>
      <c r="Q35" s="257"/>
      <c r="R35" s="203"/>
      <c r="S35" s="224"/>
      <c r="T35" s="203"/>
      <c r="U35" s="204"/>
      <c r="V35" s="205"/>
      <c r="W35" s="206"/>
      <c r="X35" s="205"/>
      <c r="Y35" s="206"/>
      <c r="Z35" s="205"/>
      <c r="AA35" s="206"/>
      <c r="AB35" s="245" t="str">
        <f t="shared" si="0"/>
        <v/>
      </c>
      <c r="AC35" s="246"/>
      <c r="AE35" s="8"/>
      <c r="AF35" s="8"/>
      <c r="AG35" s="8"/>
    </row>
    <row r="36" spans="1:33">
      <c r="A36" s="15"/>
      <c r="B36" s="199"/>
      <c r="C36" s="256"/>
      <c r="D36" s="201"/>
      <c r="E36" s="202"/>
      <c r="F36" s="216"/>
      <c r="G36" s="216"/>
      <c r="H36" s="216"/>
      <c r="I36" s="216"/>
      <c r="J36" s="216"/>
      <c r="K36" s="216"/>
      <c r="L36" s="230"/>
      <c r="M36" s="216"/>
      <c r="N36" s="216"/>
      <c r="O36" s="216"/>
      <c r="P36" s="216"/>
      <c r="Q36" s="257"/>
      <c r="R36" s="203"/>
      <c r="S36" s="224"/>
      <c r="T36" s="203"/>
      <c r="U36" s="204"/>
      <c r="V36" s="205"/>
      <c r="W36" s="206"/>
      <c r="X36" s="205"/>
      <c r="Y36" s="206"/>
      <c r="Z36" s="205"/>
      <c r="AA36" s="206"/>
      <c r="AB36" s="245" t="str">
        <f t="shared" si="0"/>
        <v/>
      </c>
      <c r="AC36" s="246"/>
      <c r="AE36" s="8"/>
      <c r="AF36" s="8"/>
      <c r="AG36" s="8"/>
    </row>
    <row r="37" spans="1:33">
      <c r="A37" s="15"/>
      <c r="B37" s="199"/>
      <c r="C37" s="256"/>
      <c r="D37" s="201"/>
      <c r="E37" s="202"/>
      <c r="F37" s="216"/>
      <c r="G37" s="216"/>
      <c r="H37" s="216"/>
      <c r="I37" s="216"/>
      <c r="J37" s="216"/>
      <c r="K37" s="216"/>
      <c r="L37" s="230"/>
      <c r="M37" s="216"/>
      <c r="N37" s="216"/>
      <c r="O37" s="216"/>
      <c r="P37" s="216"/>
      <c r="Q37" s="257"/>
      <c r="R37" s="203"/>
      <c r="S37" s="224"/>
      <c r="T37" s="203"/>
      <c r="U37" s="204"/>
      <c r="V37" s="205"/>
      <c r="W37" s="206"/>
      <c r="X37" s="205"/>
      <c r="Y37" s="206"/>
      <c r="Z37" s="205"/>
      <c r="AA37" s="206"/>
      <c r="AB37" s="245" t="str">
        <f t="shared" si="0"/>
        <v/>
      </c>
      <c r="AC37" s="246"/>
      <c r="AE37" s="8"/>
      <c r="AF37" s="8"/>
      <c r="AG37" s="8"/>
    </row>
    <row r="38" spans="1:33">
      <c r="A38" s="15"/>
      <c r="B38" s="199"/>
      <c r="C38" s="256"/>
      <c r="D38" s="201"/>
      <c r="E38" s="202"/>
      <c r="F38" s="216"/>
      <c r="G38" s="216"/>
      <c r="H38" s="216"/>
      <c r="I38" s="216"/>
      <c r="J38" s="216"/>
      <c r="K38" s="216"/>
      <c r="L38" s="230"/>
      <c r="M38" s="216"/>
      <c r="N38" s="216"/>
      <c r="O38" s="216"/>
      <c r="P38" s="216"/>
      <c r="Q38" s="257"/>
      <c r="R38" s="203"/>
      <c r="S38" s="224"/>
      <c r="T38" s="203"/>
      <c r="U38" s="204"/>
      <c r="V38" s="205"/>
      <c r="W38" s="206"/>
      <c r="X38" s="205"/>
      <c r="Y38" s="206"/>
      <c r="Z38" s="205"/>
      <c r="AA38" s="206"/>
      <c r="AB38" s="245" t="str">
        <f t="shared" si="0"/>
        <v/>
      </c>
      <c r="AC38" s="246"/>
      <c r="AE38" s="8"/>
      <c r="AF38" s="8"/>
      <c r="AG38" s="8"/>
    </row>
    <row r="39" spans="1:33">
      <c r="A39" s="15"/>
      <c r="B39" s="199"/>
      <c r="C39" s="256"/>
      <c r="D39" s="201"/>
      <c r="E39" s="202"/>
      <c r="F39" s="216"/>
      <c r="G39" s="216"/>
      <c r="H39" s="216"/>
      <c r="I39" s="216"/>
      <c r="J39" s="216"/>
      <c r="K39" s="216"/>
      <c r="L39" s="230"/>
      <c r="M39" s="216"/>
      <c r="N39" s="216"/>
      <c r="O39" s="216"/>
      <c r="P39" s="216"/>
      <c r="Q39" s="257"/>
      <c r="R39" s="203"/>
      <c r="S39" s="224"/>
      <c r="T39" s="203"/>
      <c r="U39" s="204"/>
      <c r="V39" s="205"/>
      <c r="W39" s="206"/>
      <c r="X39" s="205"/>
      <c r="Y39" s="206"/>
      <c r="Z39" s="205"/>
      <c r="AA39" s="206"/>
      <c r="AB39" s="245" t="str">
        <f t="shared" si="0"/>
        <v/>
      </c>
      <c r="AC39" s="246"/>
      <c r="AE39" s="8"/>
      <c r="AF39" s="8"/>
      <c r="AG39" s="8"/>
    </row>
    <row r="40" spans="1:33">
      <c r="A40" s="15"/>
      <c r="B40" s="199"/>
      <c r="C40" s="256"/>
      <c r="D40" s="201"/>
      <c r="E40" s="202"/>
      <c r="F40" s="216"/>
      <c r="G40" s="216"/>
      <c r="H40" s="216"/>
      <c r="I40" s="216"/>
      <c r="J40" s="216"/>
      <c r="K40" s="216"/>
      <c r="L40" s="230"/>
      <c r="M40" s="216"/>
      <c r="N40" s="216"/>
      <c r="O40" s="216"/>
      <c r="P40" s="216"/>
      <c r="Q40" s="257"/>
      <c r="R40" s="203"/>
      <c r="S40" s="224"/>
      <c r="T40" s="203"/>
      <c r="U40" s="204"/>
      <c r="V40" s="205"/>
      <c r="W40" s="206"/>
      <c r="X40" s="205"/>
      <c r="Y40" s="206"/>
      <c r="Z40" s="205"/>
      <c r="AA40" s="206"/>
      <c r="AB40" s="245" t="str">
        <f t="shared" si="0"/>
        <v/>
      </c>
      <c r="AC40" s="246"/>
      <c r="AE40" s="8"/>
      <c r="AF40" s="8"/>
      <c r="AG40" s="8"/>
    </row>
    <row r="41" spans="1:33">
      <c r="A41" s="15"/>
      <c r="B41" s="199"/>
      <c r="C41" s="256"/>
      <c r="D41" s="201"/>
      <c r="E41" s="202"/>
      <c r="F41" s="216"/>
      <c r="G41" s="216"/>
      <c r="H41" s="216"/>
      <c r="I41" s="216"/>
      <c r="J41" s="216"/>
      <c r="K41" s="216"/>
      <c r="L41" s="230"/>
      <c r="M41" s="216"/>
      <c r="N41" s="216"/>
      <c r="O41" s="216"/>
      <c r="P41" s="216"/>
      <c r="Q41" s="257"/>
      <c r="R41" s="203"/>
      <c r="S41" s="224"/>
      <c r="T41" s="203"/>
      <c r="U41" s="204"/>
      <c r="V41" s="205"/>
      <c r="W41" s="206"/>
      <c r="X41" s="205"/>
      <c r="Y41" s="206"/>
      <c r="Z41" s="205"/>
      <c r="AA41" s="206"/>
      <c r="AB41" s="245" t="str">
        <f t="shared" si="0"/>
        <v/>
      </c>
      <c r="AC41" s="246"/>
      <c r="AE41" s="8"/>
      <c r="AF41" s="8"/>
      <c r="AG41" s="8"/>
    </row>
    <row r="42" spans="1:33">
      <c r="A42" s="15"/>
      <c r="B42" s="199"/>
      <c r="C42" s="256"/>
      <c r="D42" s="201"/>
      <c r="E42" s="202"/>
      <c r="F42" s="216"/>
      <c r="G42" s="216"/>
      <c r="H42" s="216"/>
      <c r="I42" s="216"/>
      <c r="J42" s="216"/>
      <c r="K42" s="216"/>
      <c r="L42" s="230"/>
      <c r="M42" s="216"/>
      <c r="N42" s="216"/>
      <c r="O42" s="216"/>
      <c r="P42" s="216"/>
      <c r="Q42" s="257"/>
      <c r="R42" s="203"/>
      <c r="S42" s="224"/>
      <c r="T42" s="203"/>
      <c r="U42" s="204"/>
      <c r="V42" s="205"/>
      <c r="W42" s="206"/>
      <c r="X42" s="205"/>
      <c r="Y42" s="206"/>
      <c r="Z42" s="205"/>
      <c r="AA42" s="206"/>
      <c r="AB42" s="245" t="str">
        <f t="shared" si="0"/>
        <v/>
      </c>
      <c r="AC42" s="246"/>
      <c r="AE42" s="8"/>
      <c r="AF42" s="8"/>
      <c r="AG42" s="8"/>
    </row>
    <row r="43" spans="1:33">
      <c r="A43" s="15"/>
      <c r="B43" s="199"/>
      <c r="C43" s="256"/>
      <c r="D43" s="201"/>
      <c r="E43" s="202"/>
      <c r="F43" s="216"/>
      <c r="G43" s="216"/>
      <c r="H43" s="216"/>
      <c r="I43" s="216"/>
      <c r="J43" s="216"/>
      <c r="K43" s="216"/>
      <c r="L43" s="230"/>
      <c r="M43" s="216"/>
      <c r="N43" s="216"/>
      <c r="O43" s="216"/>
      <c r="P43" s="216"/>
      <c r="Q43" s="257"/>
      <c r="R43" s="203"/>
      <c r="S43" s="224"/>
      <c r="T43" s="203"/>
      <c r="U43" s="204"/>
      <c r="V43" s="205"/>
      <c r="W43" s="206"/>
      <c r="X43" s="205"/>
      <c r="Y43" s="206"/>
      <c r="Z43" s="205"/>
      <c r="AA43" s="206"/>
      <c r="AB43" s="245" t="str">
        <f t="shared" si="0"/>
        <v/>
      </c>
      <c r="AC43" s="246"/>
      <c r="AE43" s="8"/>
      <c r="AF43" s="8"/>
      <c r="AG43" s="8"/>
    </row>
    <row r="44" spans="1:33">
      <c r="A44" s="15"/>
      <c r="B44" s="199"/>
      <c r="C44" s="256"/>
      <c r="D44" s="201"/>
      <c r="E44" s="202"/>
      <c r="F44" s="216"/>
      <c r="G44" s="216"/>
      <c r="H44" s="216"/>
      <c r="I44" s="216"/>
      <c r="J44" s="216"/>
      <c r="K44" s="216"/>
      <c r="L44" s="230"/>
      <c r="M44" s="216"/>
      <c r="N44" s="216"/>
      <c r="O44" s="216"/>
      <c r="P44" s="216"/>
      <c r="Q44" s="257"/>
      <c r="R44" s="203"/>
      <c r="S44" s="224"/>
      <c r="T44" s="203"/>
      <c r="U44" s="204"/>
      <c r="V44" s="205"/>
      <c r="W44" s="206"/>
      <c r="X44" s="205"/>
      <c r="Y44" s="206"/>
      <c r="Z44" s="205"/>
      <c r="AA44" s="206"/>
      <c r="AB44" s="245" t="str">
        <f t="shared" si="0"/>
        <v/>
      </c>
      <c r="AC44" s="246"/>
      <c r="AE44" s="8"/>
      <c r="AF44" s="8"/>
      <c r="AG44" s="8"/>
    </row>
    <row r="45" spans="1:33">
      <c r="A45" s="15"/>
      <c r="B45" s="199"/>
      <c r="C45" s="256"/>
      <c r="D45" s="201"/>
      <c r="E45" s="202"/>
      <c r="F45" s="216"/>
      <c r="G45" s="216"/>
      <c r="H45" s="216"/>
      <c r="I45" s="216"/>
      <c r="J45" s="216"/>
      <c r="K45" s="216"/>
      <c r="L45" s="230"/>
      <c r="M45" s="216"/>
      <c r="N45" s="216"/>
      <c r="O45" s="216"/>
      <c r="P45" s="216"/>
      <c r="Q45" s="257"/>
      <c r="R45" s="203"/>
      <c r="S45" s="224"/>
      <c r="T45" s="203"/>
      <c r="U45" s="204"/>
      <c r="V45" s="205"/>
      <c r="W45" s="206"/>
      <c r="X45" s="205"/>
      <c r="Y45" s="206"/>
      <c r="Z45" s="205"/>
      <c r="AA45" s="206"/>
      <c r="AB45" s="245" t="str">
        <f t="shared" si="0"/>
        <v/>
      </c>
      <c r="AC45" s="246"/>
      <c r="AE45" s="8"/>
      <c r="AF45" s="8"/>
      <c r="AG45" s="8"/>
    </row>
    <row r="46" spans="1:33">
      <c r="A46" s="15"/>
      <c r="B46" s="199"/>
      <c r="C46" s="256"/>
      <c r="D46" s="201"/>
      <c r="E46" s="202"/>
      <c r="F46" s="216"/>
      <c r="G46" s="216"/>
      <c r="H46" s="216"/>
      <c r="I46" s="216"/>
      <c r="J46" s="216"/>
      <c r="K46" s="216"/>
      <c r="L46" s="230"/>
      <c r="M46" s="216"/>
      <c r="N46" s="216"/>
      <c r="O46" s="216"/>
      <c r="P46" s="216"/>
      <c r="Q46" s="257"/>
      <c r="R46" s="203"/>
      <c r="S46" s="224"/>
      <c r="T46" s="203"/>
      <c r="U46" s="204"/>
      <c r="V46" s="205"/>
      <c r="W46" s="206"/>
      <c r="X46" s="205"/>
      <c r="Y46" s="206"/>
      <c r="Z46" s="205"/>
      <c r="AA46" s="206"/>
      <c r="AB46" s="245" t="str">
        <f t="shared" si="0"/>
        <v/>
      </c>
      <c r="AC46" s="246"/>
      <c r="AE46" s="8"/>
      <c r="AF46" s="8"/>
      <c r="AG46" s="8"/>
    </row>
    <row r="47" spans="1:33">
      <c r="A47" s="15"/>
      <c r="B47" s="199"/>
      <c r="C47" s="256"/>
      <c r="D47" s="201"/>
      <c r="E47" s="202"/>
      <c r="F47" s="216"/>
      <c r="G47" s="216"/>
      <c r="H47" s="216"/>
      <c r="I47" s="216"/>
      <c r="J47" s="216"/>
      <c r="K47" s="216"/>
      <c r="L47" s="230"/>
      <c r="M47" s="216"/>
      <c r="N47" s="216"/>
      <c r="O47" s="216"/>
      <c r="P47" s="216"/>
      <c r="Q47" s="257"/>
      <c r="R47" s="203"/>
      <c r="S47" s="224"/>
      <c r="T47" s="203"/>
      <c r="U47" s="204"/>
      <c r="V47" s="205"/>
      <c r="W47" s="206"/>
      <c r="X47" s="205"/>
      <c r="Y47" s="206"/>
      <c r="Z47" s="205"/>
      <c r="AA47" s="206"/>
      <c r="AB47" s="245" t="str">
        <f t="shared" si="0"/>
        <v/>
      </c>
      <c r="AC47" s="246"/>
      <c r="AE47" s="8"/>
      <c r="AF47" s="8"/>
      <c r="AG47" s="8"/>
    </row>
    <row r="48" spans="1:33">
      <c r="A48" s="15"/>
      <c r="B48" s="199"/>
      <c r="C48" s="256"/>
      <c r="D48" s="201"/>
      <c r="E48" s="202"/>
      <c r="F48" s="216"/>
      <c r="G48" s="216"/>
      <c r="H48" s="216"/>
      <c r="I48" s="216"/>
      <c r="J48" s="216"/>
      <c r="K48" s="216"/>
      <c r="L48" s="230"/>
      <c r="M48" s="216"/>
      <c r="N48" s="216"/>
      <c r="O48" s="216"/>
      <c r="P48" s="216"/>
      <c r="Q48" s="257"/>
      <c r="R48" s="203"/>
      <c r="S48" s="224"/>
      <c r="T48" s="203"/>
      <c r="U48" s="204"/>
      <c r="V48" s="205"/>
      <c r="W48" s="206"/>
      <c r="X48" s="205"/>
      <c r="Y48" s="206"/>
      <c r="Z48" s="205"/>
      <c r="AA48" s="206"/>
      <c r="AB48" s="245" t="str">
        <f t="shared" si="0"/>
        <v/>
      </c>
      <c r="AC48" s="246"/>
      <c r="AE48" s="8"/>
      <c r="AF48" s="8"/>
      <c r="AG48" s="8"/>
    </row>
    <row r="49" spans="1:34">
      <c r="A49" s="15"/>
      <c r="B49" s="199"/>
      <c r="C49" s="256"/>
      <c r="D49" s="201"/>
      <c r="E49" s="202"/>
      <c r="F49" s="216"/>
      <c r="G49" s="216"/>
      <c r="H49" s="216"/>
      <c r="I49" s="216"/>
      <c r="J49" s="216"/>
      <c r="K49" s="216"/>
      <c r="L49" s="230"/>
      <c r="M49" s="216"/>
      <c r="N49" s="216"/>
      <c r="O49" s="216"/>
      <c r="P49" s="216"/>
      <c r="Q49" s="257"/>
      <c r="R49" s="203"/>
      <c r="S49" s="224"/>
      <c r="T49" s="203"/>
      <c r="U49" s="204"/>
      <c r="V49" s="205"/>
      <c r="W49" s="206"/>
      <c r="X49" s="205"/>
      <c r="Y49" s="206"/>
      <c r="Z49" s="205"/>
      <c r="AA49" s="206"/>
      <c r="AB49" s="245" t="str">
        <f t="shared" si="0"/>
        <v/>
      </c>
      <c r="AC49" s="246"/>
      <c r="AE49" s="8"/>
      <c r="AF49" s="8"/>
      <c r="AG49" s="8"/>
    </row>
    <row r="50" spans="1:34" ht="12" thickBot="1">
      <c r="A50" s="15"/>
      <c r="B50" s="195"/>
      <c r="C50" s="276"/>
      <c r="D50" s="197"/>
      <c r="E50" s="198"/>
      <c r="F50" s="223"/>
      <c r="G50" s="223"/>
      <c r="H50" s="223"/>
      <c r="I50" s="223"/>
      <c r="J50" s="223"/>
      <c r="K50" s="223"/>
      <c r="L50" s="247"/>
      <c r="M50" s="223"/>
      <c r="N50" s="223"/>
      <c r="O50" s="223"/>
      <c r="P50" s="223"/>
      <c r="Q50" s="262"/>
      <c r="R50" s="225"/>
      <c r="S50" s="226"/>
      <c r="T50" s="225"/>
      <c r="U50" s="227"/>
      <c r="V50" s="253"/>
      <c r="W50" s="254"/>
      <c r="X50" s="253"/>
      <c r="Y50" s="254"/>
      <c r="Z50" s="253"/>
      <c r="AA50" s="254"/>
      <c r="AB50" s="251" t="str">
        <f t="shared" si="0"/>
        <v/>
      </c>
      <c r="AC50" s="252"/>
      <c r="AE50" s="8"/>
      <c r="AF50" s="8"/>
      <c r="AG50" s="8"/>
    </row>
    <row r="51" spans="1:34" ht="12" customHeight="1" thickBot="1">
      <c r="A51" s="14"/>
      <c r="B51" s="77" t="str">
        <f>B99&amp;" "&amp;H99&amp;" "&amp;L99&amp;" "&amp;Q99</f>
        <v xml:space="preserve">   </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82"/>
    </row>
    <row r="52" spans="1:34" hidden="1">
      <c r="B52" s="8">
        <f>IF(B8&gt;D8,1,0)</f>
        <v>0</v>
      </c>
      <c r="C52" s="8"/>
      <c r="D52" s="8"/>
      <c r="E52" s="8"/>
      <c r="F52" s="272">
        <f>May!F53-1</f>
        <v>-245</v>
      </c>
      <c r="G52" s="272"/>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73">
        <f>F52-29</f>
        <v>-274</v>
      </c>
      <c r="G53" s="273"/>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29"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29"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29"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29"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29"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29"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sheetData>
  <sheetProtection algorithmName="SHA-512" hashValue="gvRw0qPMTjdCT3EAwmDF8wuE0XlisICeb/bHmdqCyGeFijQzvrefN7oXOstT27aveteC4yc9WM64vIMioFmsEw==" saltValue="Sg1snD/PVp1sqScXeFIm0w==" spinCount="100000" sheet="1" objects="1" scenarios="1"/>
  <mergeCells count="446">
    <mergeCell ref="K1:T1"/>
    <mergeCell ref="F52:G52"/>
    <mergeCell ref="F53:G53"/>
    <mergeCell ref="AB4:AC7"/>
    <mergeCell ref="B4:C7"/>
    <mergeCell ref="D4:E7"/>
    <mergeCell ref="F4:K7"/>
    <mergeCell ref="L4:P7"/>
    <mergeCell ref="Q4:S7"/>
    <mergeCell ref="T4:U7"/>
    <mergeCell ref="V4:W7"/>
    <mergeCell ref="X4:Y7"/>
    <mergeCell ref="Z4:AA7"/>
    <mergeCell ref="AB10:AC10"/>
    <mergeCell ref="B11:C11"/>
    <mergeCell ref="D11:E11"/>
    <mergeCell ref="F11:K11"/>
    <mergeCell ref="L11:P11"/>
    <mergeCell ref="Q11:S11"/>
    <mergeCell ref="T11:U11"/>
    <mergeCell ref="V11:W11"/>
    <mergeCell ref="X11:Y11"/>
    <mergeCell ref="Z11:AA11"/>
    <mergeCell ref="AB11:AC11"/>
    <mergeCell ref="B10:C10"/>
    <mergeCell ref="M2:R2"/>
    <mergeCell ref="L3:S3"/>
    <mergeCell ref="AB8:AC8"/>
    <mergeCell ref="B9:C9"/>
    <mergeCell ref="D9:E9"/>
    <mergeCell ref="F9:K9"/>
    <mergeCell ref="L9:P9"/>
    <mergeCell ref="Q9:S9"/>
    <mergeCell ref="T9:U9"/>
    <mergeCell ref="V9:W9"/>
    <mergeCell ref="X9:Y9"/>
    <mergeCell ref="Z9:AA9"/>
    <mergeCell ref="AB9:AC9"/>
    <mergeCell ref="B8:C8"/>
    <mergeCell ref="D8:E8"/>
    <mergeCell ref="F8:K8"/>
    <mergeCell ref="L8:P8"/>
    <mergeCell ref="Q8:S8"/>
    <mergeCell ref="T8:U8"/>
    <mergeCell ref="V8:W8"/>
    <mergeCell ref="X8:Y8"/>
    <mergeCell ref="Z8:AA8"/>
    <mergeCell ref="AA2:AC2"/>
    <mergeCell ref="D10:E10"/>
    <mergeCell ref="F10:K10"/>
    <mergeCell ref="L10:P10"/>
    <mergeCell ref="Q10:S10"/>
    <mergeCell ref="T10:U10"/>
    <mergeCell ref="V10:W10"/>
    <mergeCell ref="X10:Y10"/>
    <mergeCell ref="Z10:AA10"/>
    <mergeCell ref="AB12:AC12"/>
    <mergeCell ref="AB13:AC13"/>
    <mergeCell ref="B12:C12"/>
    <mergeCell ref="D12:E12"/>
    <mergeCell ref="F12:K12"/>
    <mergeCell ref="L12:P12"/>
    <mergeCell ref="Q12:S12"/>
    <mergeCell ref="T12:U12"/>
    <mergeCell ref="V12:W12"/>
    <mergeCell ref="X12:Y12"/>
    <mergeCell ref="Z12:AA12"/>
    <mergeCell ref="B13:C13"/>
    <mergeCell ref="D13:E13"/>
    <mergeCell ref="F13:K13"/>
    <mergeCell ref="L13:P13"/>
    <mergeCell ref="Q13:S13"/>
    <mergeCell ref="T13:U13"/>
    <mergeCell ref="V13:W13"/>
    <mergeCell ref="X13:Y13"/>
    <mergeCell ref="Z13:AA13"/>
    <mergeCell ref="AB14:AC14"/>
    <mergeCell ref="B15:C15"/>
    <mergeCell ref="D15:E15"/>
    <mergeCell ref="F15:K15"/>
    <mergeCell ref="L15:P15"/>
    <mergeCell ref="Q15:S15"/>
    <mergeCell ref="T15:U15"/>
    <mergeCell ref="V15:W15"/>
    <mergeCell ref="X15:Y15"/>
    <mergeCell ref="Z15:AA15"/>
    <mergeCell ref="AB15:AC15"/>
    <mergeCell ref="B14:C14"/>
    <mergeCell ref="D14:E14"/>
    <mergeCell ref="F14:K14"/>
    <mergeCell ref="L14:P14"/>
    <mergeCell ref="Q14:S14"/>
    <mergeCell ref="T14:U14"/>
    <mergeCell ref="V14:W14"/>
    <mergeCell ref="X14:Y14"/>
    <mergeCell ref="Z14:AA14"/>
    <mergeCell ref="AB16:AC16"/>
    <mergeCell ref="B17:C17"/>
    <mergeCell ref="D17:E17"/>
    <mergeCell ref="F17:K17"/>
    <mergeCell ref="L17:P17"/>
    <mergeCell ref="Q17:S17"/>
    <mergeCell ref="T17:U17"/>
    <mergeCell ref="V17:W17"/>
    <mergeCell ref="X17:Y17"/>
    <mergeCell ref="Z17:AA17"/>
    <mergeCell ref="AB17:AC17"/>
    <mergeCell ref="B16:C16"/>
    <mergeCell ref="D16:E16"/>
    <mergeCell ref="F16:K16"/>
    <mergeCell ref="L16:P16"/>
    <mergeCell ref="Q16:S16"/>
    <mergeCell ref="T16:U16"/>
    <mergeCell ref="V16:W16"/>
    <mergeCell ref="X16:Y16"/>
    <mergeCell ref="Z16:AA16"/>
    <mergeCell ref="AB18:AC18"/>
    <mergeCell ref="B19:C19"/>
    <mergeCell ref="D19:E19"/>
    <mergeCell ref="F19:K19"/>
    <mergeCell ref="L19:P19"/>
    <mergeCell ref="Q19:S19"/>
    <mergeCell ref="T19:U19"/>
    <mergeCell ref="V19:W19"/>
    <mergeCell ref="X19:Y19"/>
    <mergeCell ref="Z19:AA19"/>
    <mergeCell ref="AB19:AC19"/>
    <mergeCell ref="B18:C18"/>
    <mergeCell ref="D18:E18"/>
    <mergeCell ref="F18:K18"/>
    <mergeCell ref="L18:P18"/>
    <mergeCell ref="Q18:S18"/>
    <mergeCell ref="T18:U18"/>
    <mergeCell ref="V18:W18"/>
    <mergeCell ref="X18:Y18"/>
    <mergeCell ref="Z18:AA18"/>
    <mergeCell ref="AB20:AC20"/>
    <mergeCell ref="B21:C21"/>
    <mergeCell ref="D21:E21"/>
    <mergeCell ref="F21:K21"/>
    <mergeCell ref="L21:P21"/>
    <mergeCell ref="Q21:S21"/>
    <mergeCell ref="T21:U21"/>
    <mergeCell ref="V21:W21"/>
    <mergeCell ref="X21:Y21"/>
    <mergeCell ref="Z21:AA21"/>
    <mergeCell ref="AB21:AC21"/>
    <mergeCell ref="B20:C20"/>
    <mergeCell ref="D20:E20"/>
    <mergeCell ref="F20:K20"/>
    <mergeCell ref="L20:P20"/>
    <mergeCell ref="Q20:S20"/>
    <mergeCell ref="T20:U20"/>
    <mergeCell ref="V20:W20"/>
    <mergeCell ref="X20:Y20"/>
    <mergeCell ref="Z20:AA20"/>
    <mergeCell ref="AB22:AC22"/>
    <mergeCell ref="B23:C23"/>
    <mergeCell ref="D23:E23"/>
    <mergeCell ref="F23:K23"/>
    <mergeCell ref="L23:P23"/>
    <mergeCell ref="Q23:S23"/>
    <mergeCell ref="T23:U23"/>
    <mergeCell ref="V23:W23"/>
    <mergeCell ref="X23:Y23"/>
    <mergeCell ref="Z23:AA23"/>
    <mergeCell ref="AB23:AC23"/>
    <mergeCell ref="B22:C22"/>
    <mergeCell ref="D22:E22"/>
    <mergeCell ref="F22:K22"/>
    <mergeCell ref="L22:P22"/>
    <mergeCell ref="Q22:S22"/>
    <mergeCell ref="T22:U22"/>
    <mergeCell ref="V22:W22"/>
    <mergeCell ref="X22:Y22"/>
    <mergeCell ref="Z22:AA22"/>
    <mergeCell ref="AB24:AC24"/>
    <mergeCell ref="B25:C25"/>
    <mergeCell ref="D25:E25"/>
    <mergeCell ref="F25:K25"/>
    <mergeCell ref="L25:P25"/>
    <mergeCell ref="Q25:S25"/>
    <mergeCell ref="T25:U25"/>
    <mergeCell ref="V25:W25"/>
    <mergeCell ref="X25:Y25"/>
    <mergeCell ref="Z25:AA25"/>
    <mergeCell ref="AB25:AC25"/>
    <mergeCell ref="B24:C24"/>
    <mergeCell ref="D24:E24"/>
    <mergeCell ref="F24:K24"/>
    <mergeCell ref="L24:P24"/>
    <mergeCell ref="Q24:S24"/>
    <mergeCell ref="T24:U24"/>
    <mergeCell ref="V24:W24"/>
    <mergeCell ref="X24:Y24"/>
    <mergeCell ref="Z24:AA24"/>
    <mergeCell ref="AB26:AC26"/>
    <mergeCell ref="B27:C27"/>
    <mergeCell ref="D27:E27"/>
    <mergeCell ref="F27:K27"/>
    <mergeCell ref="L27:P27"/>
    <mergeCell ref="Q27:S27"/>
    <mergeCell ref="T27:U27"/>
    <mergeCell ref="V27:W27"/>
    <mergeCell ref="X27:Y27"/>
    <mergeCell ref="Z27:AA27"/>
    <mergeCell ref="AB27:AC27"/>
    <mergeCell ref="B26:C26"/>
    <mergeCell ref="D26:E26"/>
    <mergeCell ref="F26:K26"/>
    <mergeCell ref="L26:P26"/>
    <mergeCell ref="Q26:S26"/>
    <mergeCell ref="T26:U26"/>
    <mergeCell ref="V26:W26"/>
    <mergeCell ref="X26:Y26"/>
    <mergeCell ref="Z26:AA26"/>
    <mergeCell ref="AB28:AC28"/>
    <mergeCell ref="B29:C29"/>
    <mergeCell ref="D29:E29"/>
    <mergeCell ref="F29:K29"/>
    <mergeCell ref="L29:P29"/>
    <mergeCell ref="Q29:S29"/>
    <mergeCell ref="T29:U29"/>
    <mergeCell ref="V29:W29"/>
    <mergeCell ref="X29:Y29"/>
    <mergeCell ref="Z29:AA29"/>
    <mergeCell ref="AB29:AC29"/>
    <mergeCell ref="B28:C28"/>
    <mergeCell ref="D28:E28"/>
    <mergeCell ref="F28:K28"/>
    <mergeCell ref="L28:P28"/>
    <mergeCell ref="Q28:S28"/>
    <mergeCell ref="T28:U28"/>
    <mergeCell ref="V28:W28"/>
    <mergeCell ref="X28:Y28"/>
    <mergeCell ref="Z28:AA28"/>
    <mergeCell ref="AB30:AC30"/>
    <mergeCell ref="B31:C31"/>
    <mergeCell ref="D31:E31"/>
    <mergeCell ref="F31:K31"/>
    <mergeCell ref="L31:P31"/>
    <mergeCell ref="Q31:S31"/>
    <mergeCell ref="T31:U31"/>
    <mergeCell ref="V31:W31"/>
    <mergeCell ref="X31:Y31"/>
    <mergeCell ref="Z31:AA31"/>
    <mergeCell ref="AB31:AC31"/>
    <mergeCell ref="B30:C30"/>
    <mergeCell ref="D30:E30"/>
    <mergeCell ref="F30:K30"/>
    <mergeCell ref="L30:P30"/>
    <mergeCell ref="Q30:S30"/>
    <mergeCell ref="T30:U30"/>
    <mergeCell ref="V30:W30"/>
    <mergeCell ref="X30:Y30"/>
    <mergeCell ref="Z30:AA30"/>
    <mergeCell ref="AB32:AC32"/>
    <mergeCell ref="B33:C33"/>
    <mergeCell ref="D33:E33"/>
    <mergeCell ref="F33:K33"/>
    <mergeCell ref="L33:P33"/>
    <mergeCell ref="Q33:S33"/>
    <mergeCell ref="T33:U33"/>
    <mergeCell ref="V33:W33"/>
    <mergeCell ref="X33:Y33"/>
    <mergeCell ref="Z33:AA33"/>
    <mergeCell ref="AB33:AC33"/>
    <mergeCell ref="B32:C32"/>
    <mergeCell ref="D32:E32"/>
    <mergeCell ref="F32:K32"/>
    <mergeCell ref="L32:P32"/>
    <mergeCell ref="Q32:S32"/>
    <mergeCell ref="T32:U32"/>
    <mergeCell ref="V32:W32"/>
    <mergeCell ref="X32:Y32"/>
    <mergeCell ref="Z32:AA32"/>
    <mergeCell ref="AB34:AC34"/>
    <mergeCell ref="B35:C35"/>
    <mergeCell ref="D35:E35"/>
    <mergeCell ref="F35:K35"/>
    <mergeCell ref="L35:P35"/>
    <mergeCell ref="Q35:S35"/>
    <mergeCell ref="T35:U35"/>
    <mergeCell ref="V35:W35"/>
    <mergeCell ref="X35:Y35"/>
    <mergeCell ref="Z35:AA35"/>
    <mergeCell ref="AB35:AC35"/>
    <mergeCell ref="B34:C34"/>
    <mergeCell ref="D34:E34"/>
    <mergeCell ref="F34:K34"/>
    <mergeCell ref="L34:P34"/>
    <mergeCell ref="Q34:S34"/>
    <mergeCell ref="T34:U34"/>
    <mergeCell ref="V34:W34"/>
    <mergeCell ref="X34:Y34"/>
    <mergeCell ref="Z34:AA34"/>
    <mergeCell ref="AB36:AC36"/>
    <mergeCell ref="B37:C37"/>
    <mergeCell ref="D37:E37"/>
    <mergeCell ref="F37:K37"/>
    <mergeCell ref="L37:P37"/>
    <mergeCell ref="Q37:S37"/>
    <mergeCell ref="T37:U37"/>
    <mergeCell ref="V37:W37"/>
    <mergeCell ref="X37:Y37"/>
    <mergeCell ref="Z37:AA37"/>
    <mergeCell ref="AB37:AC37"/>
    <mergeCell ref="B36:C36"/>
    <mergeCell ref="D36:E36"/>
    <mergeCell ref="F36:K36"/>
    <mergeCell ref="L36:P36"/>
    <mergeCell ref="Q36:S36"/>
    <mergeCell ref="T36:U36"/>
    <mergeCell ref="V36:W36"/>
    <mergeCell ref="X36:Y36"/>
    <mergeCell ref="Z36:AA36"/>
    <mergeCell ref="AB38:AC38"/>
    <mergeCell ref="B39:C39"/>
    <mergeCell ref="D39:E39"/>
    <mergeCell ref="F39:K39"/>
    <mergeCell ref="L39:P39"/>
    <mergeCell ref="Q39:S39"/>
    <mergeCell ref="T39:U39"/>
    <mergeCell ref="V39:W39"/>
    <mergeCell ref="X39:Y39"/>
    <mergeCell ref="Z39:AA39"/>
    <mergeCell ref="AB39:AC39"/>
    <mergeCell ref="B38:C38"/>
    <mergeCell ref="D38:E38"/>
    <mergeCell ref="F38:K38"/>
    <mergeCell ref="L38:P38"/>
    <mergeCell ref="Q38:S38"/>
    <mergeCell ref="T38:U38"/>
    <mergeCell ref="V38:W38"/>
    <mergeCell ref="X38:Y38"/>
    <mergeCell ref="Z38:AA38"/>
    <mergeCell ref="AB40:AC40"/>
    <mergeCell ref="B41:C41"/>
    <mergeCell ref="D41:E41"/>
    <mergeCell ref="F41:K41"/>
    <mergeCell ref="L41:P41"/>
    <mergeCell ref="Q41:S41"/>
    <mergeCell ref="T41:U41"/>
    <mergeCell ref="V41:W41"/>
    <mergeCell ref="X41:Y41"/>
    <mergeCell ref="Z41:AA41"/>
    <mergeCell ref="AB41:AC41"/>
    <mergeCell ref="B40:C40"/>
    <mergeCell ref="D40:E40"/>
    <mergeCell ref="F40:K40"/>
    <mergeCell ref="L40:P40"/>
    <mergeCell ref="Q40:S40"/>
    <mergeCell ref="T40:U40"/>
    <mergeCell ref="V40:W40"/>
    <mergeCell ref="X40:Y40"/>
    <mergeCell ref="Z40:AA40"/>
    <mergeCell ref="AB42:AC42"/>
    <mergeCell ref="B43:C43"/>
    <mergeCell ref="D43:E43"/>
    <mergeCell ref="F43:K43"/>
    <mergeCell ref="L43:P43"/>
    <mergeCell ref="Q43:S43"/>
    <mergeCell ref="T43:U43"/>
    <mergeCell ref="V43:W43"/>
    <mergeCell ref="X43:Y43"/>
    <mergeCell ref="Z43:AA43"/>
    <mergeCell ref="AB43:AC43"/>
    <mergeCell ref="B42:C42"/>
    <mergeCell ref="D42:E42"/>
    <mergeCell ref="F42:K42"/>
    <mergeCell ref="L42:P42"/>
    <mergeCell ref="Q42:S42"/>
    <mergeCell ref="T42:U42"/>
    <mergeCell ref="V42:W42"/>
    <mergeCell ref="X42:Y42"/>
    <mergeCell ref="Z42:AA42"/>
    <mergeCell ref="X46:Y46"/>
    <mergeCell ref="Z46:AA46"/>
    <mergeCell ref="AB44:AC44"/>
    <mergeCell ref="B45:C45"/>
    <mergeCell ref="D45:E45"/>
    <mergeCell ref="F45:K45"/>
    <mergeCell ref="L45:P45"/>
    <mergeCell ref="Q45:S45"/>
    <mergeCell ref="T45:U45"/>
    <mergeCell ref="V45:W45"/>
    <mergeCell ref="X45:Y45"/>
    <mergeCell ref="Z45:AA45"/>
    <mergeCell ref="AB45:AC45"/>
    <mergeCell ref="B44:C44"/>
    <mergeCell ref="D44:E44"/>
    <mergeCell ref="F44:K44"/>
    <mergeCell ref="L44:P44"/>
    <mergeCell ref="Q44:S44"/>
    <mergeCell ref="T44:U44"/>
    <mergeCell ref="V44:W44"/>
    <mergeCell ref="X44:Y44"/>
    <mergeCell ref="Z44:AA44"/>
    <mergeCell ref="Q48:S48"/>
    <mergeCell ref="T48:U48"/>
    <mergeCell ref="V48:W48"/>
    <mergeCell ref="X48:Y48"/>
    <mergeCell ref="Z48:AA48"/>
    <mergeCell ref="AB46:AC46"/>
    <mergeCell ref="AB47:AC47"/>
    <mergeCell ref="AB48:AC48"/>
    <mergeCell ref="B47:C47"/>
    <mergeCell ref="D47:E47"/>
    <mergeCell ref="F47:K47"/>
    <mergeCell ref="L47:P47"/>
    <mergeCell ref="Q47:S47"/>
    <mergeCell ref="T47:U47"/>
    <mergeCell ref="V47:W47"/>
    <mergeCell ref="X47:Y47"/>
    <mergeCell ref="Z47:AA47"/>
    <mergeCell ref="B46:C46"/>
    <mergeCell ref="D46:E46"/>
    <mergeCell ref="F46:K46"/>
    <mergeCell ref="L46:P46"/>
    <mergeCell ref="Q46:S46"/>
    <mergeCell ref="T46:U46"/>
    <mergeCell ref="V46:W46"/>
    <mergeCell ref="B48:C48"/>
    <mergeCell ref="AB50:AC50"/>
    <mergeCell ref="V49:W49"/>
    <mergeCell ref="X49:Y49"/>
    <mergeCell ref="Z49:AA49"/>
    <mergeCell ref="AB49:AC49"/>
    <mergeCell ref="B50:C50"/>
    <mergeCell ref="D50:E50"/>
    <mergeCell ref="F50:K50"/>
    <mergeCell ref="L50:P50"/>
    <mergeCell ref="Q50:S50"/>
    <mergeCell ref="T50:U50"/>
    <mergeCell ref="B49:C49"/>
    <mergeCell ref="D49:E49"/>
    <mergeCell ref="F49:K49"/>
    <mergeCell ref="L49:P49"/>
    <mergeCell ref="Q49:S49"/>
    <mergeCell ref="T49:U49"/>
    <mergeCell ref="V50:W50"/>
    <mergeCell ref="X50:Y50"/>
    <mergeCell ref="Z50:AA50"/>
    <mergeCell ref="D48:E48"/>
    <mergeCell ref="F48:K48"/>
    <mergeCell ref="L48:P48"/>
  </mergeCells>
  <phoneticPr fontId="4" type="noConversion"/>
  <dataValidations xWindow="77" yWindow="295" count="9">
    <dataValidation allowBlank="1" showInputMessage="1" showErrorMessage="1" promptTitle="GOLF DAY/ORGANISERS NAME" prompt="Enter the name of the golf day and/or the organiser." sqref="F8:K50" xr:uid="{00000000-0002-0000-0600-000000000000}"/>
    <dataValidation allowBlank="1" showInputMessage="1" showErrorMessage="1" promptTitle="NOTES" prompt="The space here is for you to type any brief notes you have about this booking." sqref="L8:P50" xr:uid="{00000000-0002-0000-06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600-000002000000}">
      <formula1>$AH$55:$AH$58</formula1>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600-000003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600-000004000000}">
      <formula1>F$53</formula1>
      <formula2>F$52</formula2>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600-000005000000}">
      <formula1>0</formula1>
      <formula2>300</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6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6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600-000008000000}">
      <formula1>0</formula1>
      <formula2>50000</formula2>
    </dataValidation>
  </dataValidations>
  <pageMargins left="0.16" right="0.16" top="0.21" bottom="0.21" header="0.5" footer="0.5"/>
  <colBreaks count="1" manualBreakCount="1">
    <brk id="30" max="1048575" man="1"/>
  </colBreaks>
  <drawing r:id="rId1"/>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02"/>
  <sheetViews>
    <sheetView showRowColHeaders="0" zoomScale="125" workbookViewId="0">
      <pane ySplit="7" topLeftCell="A8" activePane="bottomLeft" state="frozen"/>
      <selection pane="bottomLeft" activeCell="B1" sqref="B1"/>
    </sheetView>
  </sheetViews>
  <sheetFormatPr baseColWidth="10" defaultColWidth="0" defaultRowHeight="11" zeroHeight="1"/>
  <cols>
    <col min="1" max="1" width="0.5" style="9" customWidth="1"/>
    <col min="2" max="29" width="4" style="9" customWidth="1"/>
    <col min="30" max="30" width="0.5" style="9" customWidth="1"/>
    <col min="31" max="34" width="0" style="9" hidden="1" customWidth="1"/>
    <col min="35" max="16384" width="10.6640625" style="9" hidden="1"/>
  </cols>
  <sheetData>
    <row r="1" spans="1:33" ht="13" customHeight="1">
      <c r="A1" s="12"/>
      <c r="G1" s="24"/>
      <c r="H1" s="24"/>
      <c r="I1" s="24"/>
      <c r="J1" s="24"/>
      <c r="K1" s="228" t="s">
        <v>145</v>
      </c>
      <c r="L1" s="228"/>
      <c r="M1" s="228"/>
      <c r="N1" s="228"/>
      <c r="O1" s="228"/>
      <c r="P1" s="228"/>
      <c r="Q1" s="228"/>
      <c r="R1" s="228"/>
      <c r="S1" s="228"/>
      <c r="T1" s="228"/>
      <c r="U1" s="24"/>
      <c r="V1" s="24"/>
      <c r="W1" s="24"/>
      <c r="X1" s="24"/>
      <c r="Y1" s="24"/>
      <c r="Z1" s="24"/>
      <c r="AA1" s="10"/>
      <c r="AB1" s="10"/>
      <c r="AC1" s="11" t="str">
        <f>Sep!AC1</f>
        <v>© Promote Golf 2025 - Version 1.0</v>
      </c>
    </row>
    <row r="2" spans="1:33">
      <c r="A2" s="13"/>
      <c r="G2" s="24"/>
      <c r="H2" s="24"/>
      <c r="I2" s="24"/>
      <c r="J2" s="24"/>
      <c r="K2" s="24"/>
      <c r="L2" s="24"/>
      <c r="M2" s="228" t="str">
        <f>"May "&amp;'Set-Up'!$B$12</f>
        <v xml:space="preserve">May </v>
      </c>
      <c r="N2" s="228"/>
      <c r="O2" s="228"/>
      <c r="P2" s="228"/>
      <c r="Q2" s="228"/>
      <c r="R2" s="228"/>
      <c r="S2" s="24"/>
      <c r="T2" s="24"/>
      <c r="U2" s="24"/>
      <c r="V2" s="24"/>
      <c r="W2" s="24"/>
      <c r="X2" s="24"/>
      <c r="Y2" s="24"/>
      <c r="Z2" s="24"/>
      <c r="AA2" s="232">
        <f ca="1">NOW()</f>
        <v>45933.450954513886</v>
      </c>
      <c r="AB2" s="232"/>
      <c r="AC2" s="232"/>
    </row>
    <row r="3" spans="1:33" ht="11" customHeight="1" thickBot="1">
      <c r="A3" s="13"/>
      <c r="G3" s="25"/>
      <c r="H3" s="25"/>
      <c r="I3" s="25"/>
      <c r="J3" s="25"/>
      <c r="K3" s="25"/>
      <c r="L3" s="229" t="str">
        <f>'Set-Up'!$B$8&amp;May!AF4&amp;'Set-Up'!$N$8</f>
        <v/>
      </c>
      <c r="M3" s="229"/>
      <c r="N3" s="229"/>
      <c r="O3" s="229"/>
      <c r="P3" s="229"/>
      <c r="Q3" s="229"/>
      <c r="R3" s="229"/>
      <c r="S3" s="229"/>
      <c r="T3" s="25"/>
      <c r="U3" s="25"/>
      <c r="V3" s="25"/>
      <c r="W3" s="25"/>
      <c r="X3" s="25"/>
      <c r="Y3" s="25"/>
      <c r="Z3" s="25"/>
      <c r="AC3" s="16" t="str">
        <f>"DATA AUDIT RESULT - "&amp;V99</f>
        <v>DATA AUDIT RESULT - PASS</v>
      </c>
    </row>
    <row r="4" spans="1:33" ht="11" customHeight="1">
      <c r="A4" s="15"/>
      <c r="B4" s="207" t="s">
        <v>137</v>
      </c>
      <c r="C4" s="208"/>
      <c r="D4" s="213" t="s">
        <v>139</v>
      </c>
      <c r="E4" s="208"/>
      <c r="F4" s="217" t="s">
        <v>138</v>
      </c>
      <c r="G4" s="217"/>
      <c r="H4" s="217"/>
      <c r="I4" s="217"/>
      <c r="J4" s="217"/>
      <c r="K4" s="218"/>
      <c r="L4" s="233" t="s">
        <v>136</v>
      </c>
      <c r="M4" s="234"/>
      <c r="N4" s="234"/>
      <c r="O4" s="234"/>
      <c r="P4" s="235"/>
      <c r="Q4" s="213" t="s">
        <v>73</v>
      </c>
      <c r="R4" s="213"/>
      <c r="S4" s="242"/>
      <c r="T4" s="213" t="s">
        <v>140</v>
      </c>
      <c r="U4" s="208"/>
      <c r="V4" s="213" t="s">
        <v>67</v>
      </c>
      <c r="W4" s="208"/>
      <c r="X4" s="213" t="s">
        <v>0</v>
      </c>
      <c r="Y4" s="208"/>
      <c r="Z4" s="213" t="s">
        <v>11</v>
      </c>
      <c r="AA4" s="208"/>
      <c r="AB4" s="213" t="s">
        <v>74</v>
      </c>
      <c r="AC4" s="242"/>
      <c r="AE4" s="8"/>
      <c r="AF4" s="8" t="str">
        <f>IF('Set-Up'!$N$8="",""," - ")</f>
        <v/>
      </c>
      <c r="AG4" s="8"/>
    </row>
    <row r="5" spans="1:33" ht="11" customHeight="1">
      <c r="A5" s="15"/>
      <c r="B5" s="209"/>
      <c r="C5" s="210"/>
      <c r="D5" s="214"/>
      <c r="E5" s="210"/>
      <c r="F5" s="219"/>
      <c r="G5" s="219"/>
      <c r="H5" s="219"/>
      <c r="I5" s="219"/>
      <c r="J5" s="219"/>
      <c r="K5" s="220"/>
      <c r="L5" s="236"/>
      <c r="M5" s="237"/>
      <c r="N5" s="237"/>
      <c r="O5" s="237"/>
      <c r="P5" s="238"/>
      <c r="Q5" s="214"/>
      <c r="R5" s="214"/>
      <c r="S5" s="243"/>
      <c r="T5" s="214"/>
      <c r="U5" s="210"/>
      <c r="V5" s="214"/>
      <c r="W5" s="210"/>
      <c r="X5" s="214"/>
      <c r="Y5" s="210"/>
      <c r="Z5" s="214"/>
      <c r="AA5" s="210"/>
      <c r="AB5" s="214"/>
      <c r="AC5" s="243"/>
      <c r="AE5" s="8"/>
      <c r="AF5" s="8"/>
      <c r="AG5" s="8"/>
    </row>
    <row r="6" spans="1:33">
      <c r="A6" s="15"/>
      <c r="B6" s="209"/>
      <c r="C6" s="210"/>
      <c r="D6" s="214"/>
      <c r="E6" s="210"/>
      <c r="F6" s="219"/>
      <c r="G6" s="219"/>
      <c r="H6" s="219"/>
      <c r="I6" s="219"/>
      <c r="J6" s="219"/>
      <c r="K6" s="220"/>
      <c r="L6" s="236"/>
      <c r="M6" s="237"/>
      <c r="N6" s="237"/>
      <c r="O6" s="237"/>
      <c r="P6" s="238"/>
      <c r="Q6" s="214"/>
      <c r="R6" s="214"/>
      <c r="S6" s="243"/>
      <c r="T6" s="214"/>
      <c r="U6" s="210"/>
      <c r="V6" s="214"/>
      <c r="W6" s="210"/>
      <c r="X6" s="214"/>
      <c r="Y6" s="210"/>
      <c r="Z6" s="214"/>
      <c r="AA6" s="210"/>
      <c r="AB6" s="214"/>
      <c r="AC6" s="243"/>
      <c r="AE6" s="8"/>
      <c r="AF6" s="8"/>
      <c r="AG6" s="8"/>
    </row>
    <row r="7" spans="1:33" ht="11" customHeight="1" thickBot="1">
      <c r="A7" s="15"/>
      <c r="B7" s="211"/>
      <c r="C7" s="212"/>
      <c r="D7" s="215"/>
      <c r="E7" s="212"/>
      <c r="F7" s="221"/>
      <c r="G7" s="221"/>
      <c r="H7" s="221"/>
      <c r="I7" s="221"/>
      <c r="J7" s="221"/>
      <c r="K7" s="222"/>
      <c r="L7" s="239"/>
      <c r="M7" s="240"/>
      <c r="N7" s="240"/>
      <c r="O7" s="240"/>
      <c r="P7" s="241"/>
      <c r="Q7" s="215"/>
      <c r="R7" s="215"/>
      <c r="S7" s="244"/>
      <c r="T7" s="215"/>
      <c r="U7" s="212"/>
      <c r="V7" s="215"/>
      <c r="W7" s="212"/>
      <c r="X7" s="215"/>
      <c r="Y7" s="212"/>
      <c r="Z7" s="215"/>
      <c r="AA7" s="212"/>
      <c r="AB7" s="215"/>
      <c r="AC7" s="244"/>
      <c r="AE7" s="8"/>
      <c r="AF7" s="8"/>
      <c r="AG7" s="8"/>
    </row>
    <row r="8" spans="1:33">
      <c r="A8" s="15"/>
      <c r="B8" s="277"/>
      <c r="C8" s="264"/>
      <c r="D8" s="265"/>
      <c r="E8" s="266"/>
      <c r="F8" s="216"/>
      <c r="G8" s="216"/>
      <c r="H8" s="216"/>
      <c r="I8" s="216"/>
      <c r="J8" s="216"/>
      <c r="K8" s="216"/>
      <c r="L8" s="230"/>
      <c r="M8" s="216"/>
      <c r="N8" s="216"/>
      <c r="O8" s="216"/>
      <c r="P8" s="216"/>
      <c r="Q8" s="257"/>
      <c r="R8" s="203"/>
      <c r="S8" s="224"/>
      <c r="T8" s="203"/>
      <c r="U8" s="204"/>
      <c r="V8" s="205"/>
      <c r="W8" s="206"/>
      <c r="X8" s="205"/>
      <c r="Y8" s="206"/>
      <c r="Z8" s="205"/>
      <c r="AA8" s="206"/>
      <c r="AB8" s="274" t="str">
        <f>IF((V8+X8+Z8)&gt;0.1,(V8+X8+Z8),"")</f>
        <v/>
      </c>
      <c r="AC8" s="275"/>
      <c r="AE8" s="8"/>
      <c r="AF8" s="8"/>
      <c r="AG8" s="8"/>
    </row>
    <row r="9" spans="1:33">
      <c r="A9" s="15"/>
      <c r="B9" s="199"/>
      <c r="C9" s="256"/>
      <c r="D9" s="201"/>
      <c r="E9" s="202"/>
      <c r="F9" s="230"/>
      <c r="G9" s="216"/>
      <c r="H9" s="216"/>
      <c r="I9" s="216"/>
      <c r="J9" s="216"/>
      <c r="K9" s="231"/>
      <c r="L9" s="230"/>
      <c r="M9" s="216"/>
      <c r="N9" s="216"/>
      <c r="O9" s="216"/>
      <c r="P9" s="216"/>
      <c r="Q9" s="257"/>
      <c r="R9" s="203"/>
      <c r="S9" s="224"/>
      <c r="T9" s="203"/>
      <c r="U9" s="204"/>
      <c r="V9" s="205"/>
      <c r="W9" s="206"/>
      <c r="X9" s="205"/>
      <c r="Y9" s="206"/>
      <c r="Z9" s="205"/>
      <c r="AA9" s="206"/>
      <c r="AB9" s="245" t="str">
        <f t="shared" ref="AB9:AB50" si="0">IF((V9+X9+Z9)&gt;0.1,(V9+X9+Z9),"")</f>
        <v/>
      </c>
      <c r="AC9" s="246"/>
      <c r="AE9" s="8"/>
      <c r="AF9" s="8"/>
      <c r="AG9" s="8"/>
    </row>
    <row r="10" spans="1:33">
      <c r="A10" s="15"/>
      <c r="B10" s="199"/>
      <c r="C10" s="256"/>
      <c r="D10" s="201"/>
      <c r="E10" s="202"/>
      <c r="F10" s="230"/>
      <c r="G10" s="216"/>
      <c r="H10" s="216"/>
      <c r="I10" s="216"/>
      <c r="J10" s="216"/>
      <c r="K10" s="231"/>
      <c r="L10" s="230"/>
      <c r="M10" s="216"/>
      <c r="N10" s="216"/>
      <c r="O10" s="216"/>
      <c r="P10" s="216"/>
      <c r="Q10" s="257"/>
      <c r="R10" s="203"/>
      <c r="S10" s="224"/>
      <c r="T10" s="203"/>
      <c r="U10" s="204"/>
      <c r="V10" s="205"/>
      <c r="W10" s="206"/>
      <c r="X10" s="205"/>
      <c r="Y10" s="206"/>
      <c r="Z10" s="205"/>
      <c r="AA10" s="206"/>
      <c r="AB10" s="245" t="str">
        <f t="shared" si="0"/>
        <v/>
      </c>
      <c r="AC10" s="246"/>
      <c r="AE10" s="8"/>
      <c r="AF10" s="8"/>
      <c r="AG10" s="8"/>
    </row>
    <row r="11" spans="1:33">
      <c r="A11" s="15"/>
      <c r="B11" s="199"/>
      <c r="C11" s="256"/>
      <c r="D11" s="201"/>
      <c r="E11" s="202"/>
      <c r="F11" s="230"/>
      <c r="G11" s="216"/>
      <c r="H11" s="216"/>
      <c r="I11" s="216"/>
      <c r="J11" s="216"/>
      <c r="K11" s="231"/>
      <c r="L11" s="230"/>
      <c r="M11" s="216"/>
      <c r="N11" s="216"/>
      <c r="O11" s="216"/>
      <c r="P11" s="216"/>
      <c r="Q11" s="257"/>
      <c r="R11" s="203"/>
      <c r="S11" s="224"/>
      <c r="T11" s="203"/>
      <c r="U11" s="204"/>
      <c r="V11" s="205"/>
      <c r="W11" s="206"/>
      <c r="X11" s="205"/>
      <c r="Y11" s="206"/>
      <c r="Z11" s="205"/>
      <c r="AA11" s="206"/>
      <c r="AB11" s="245" t="str">
        <f t="shared" si="0"/>
        <v/>
      </c>
      <c r="AC11" s="246"/>
      <c r="AE11" s="8"/>
      <c r="AF11" s="8"/>
      <c r="AG11" s="8"/>
    </row>
    <row r="12" spans="1:33">
      <c r="A12" s="15"/>
      <c r="B12" s="199"/>
      <c r="C12" s="256"/>
      <c r="D12" s="201"/>
      <c r="E12" s="202"/>
      <c r="F12" s="230"/>
      <c r="G12" s="216"/>
      <c r="H12" s="216"/>
      <c r="I12" s="216"/>
      <c r="J12" s="216"/>
      <c r="K12" s="231"/>
      <c r="L12" s="230"/>
      <c r="M12" s="216"/>
      <c r="N12" s="216"/>
      <c r="O12" s="216"/>
      <c r="P12" s="216"/>
      <c r="Q12" s="257"/>
      <c r="R12" s="203"/>
      <c r="S12" s="224"/>
      <c r="T12" s="203"/>
      <c r="U12" s="204"/>
      <c r="V12" s="205"/>
      <c r="W12" s="206"/>
      <c r="X12" s="205"/>
      <c r="Y12" s="206"/>
      <c r="Z12" s="205"/>
      <c r="AA12" s="206"/>
      <c r="AB12" s="245" t="str">
        <f t="shared" si="0"/>
        <v/>
      </c>
      <c r="AC12" s="246"/>
      <c r="AE12" s="8"/>
      <c r="AF12" s="8"/>
      <c r="AG12" s="8"/>
    </row>
    <row r="13" spans="1:33">
      <c r="A13" s="15"/>
      <c r="B13" s="199"/>
      <c r="C13" s="256"/>
      <c r="D13" s="201"/>
      <c r="E13" s="202"/>
      <c r="F13" s="230"/>
      <c r="G13" s="216"/>
      <c r="H13" s="216"/>
      <c r="I13" s="216"/>
      <c r="J13" s="216"/>
      <c r="K13" s="231"/>
      <c r="L13" s="230"/>
      <c r="M13" s="216"/>
      <c r="N13" s="216"/>
      <c r="O13" s="216"/>
      <c r="P13" s="216"/>
      <c r="Q13" s="257"/>
      <c r="R13" s="203"/>
      <c r="S13" s="224"/>
      <c r="T13" s="203"/>
      <c r="U13" s="204"/>
      <c r="V13" s="205"/>
      <c r="W13" s="206"/>
      <c r="X13" s="205"/>
      <c r="Y13" s="206"/>
      <c r="Z13" s="205"/>
      <c r="AA13" s="206"/>
      <c r="AB13" s="245" t="str">
        <f t="shared" si="0"/>
        <v/>
      </c>
      <c r="AC13" s="246"/>
      <c r="AE13" s="8"/>
      <c r="AF13" s="8"/>
      <c r="AG13" s="8"/>
    </row>
    <row r="14" spans="1:33">
      <c r="A14" s="15"/>
      <c r="B14" s="199"/>
      <c r="C14" s="256"/>
      <c r="D14" s="201"/>
      <c r="E14" s="202"/>
      <c r="F14" s="216"/>
      <c r="G14" s="216"/>
      <c r="H14" s="216"/>
      <c r="I14" s="216"/>
      <c r="J14" s="216"/>
      <c r="K14" s="216"/>
      <c r="L14" s="230"/>
      <c r="M14" s="216"/>
      <c r="N14" s="216"/>
      <c r="O14" s="216"/>
      <c r="P14" s="216"/>
      <c r="Q14" s="257"/>
      <c r="R14" s="203"/>
      <c r="S14" s="224"/>
      <c r="T14" s="203"/>
      <c r="U14" s="204"/>
      <c r="V14" s="205"/>
      <c r="W14" s="206"/>
      <c r="X14" s="205"/>
      <c r="Y14" s="206"/>
      <c r="Z14" s="205"/>
      <c r="AA14" s="206"/>
      <c r="AB14" s="245" t="str">
        <f t="shared" si="0"/>
        <v/>
      </c>
      <c r="AC14" s="246"/>
      <c r="AE14" s="8"/>
      <c r="AF14" s="8"/>
      <c r="AG14" s="8"/>
    </row>
    <row r="15" spans="1:33">
      <c r="A15" s="15"/>
      <c r="B15" s="199"/>
      <c r="C15" s="256"/>
      <c r="D15" s="201"/>
      <c r="E15" s="202"/>
      <c r="F15" s="216"/>
      <c r="G15" s="216"/>
      <c r="H15" s="216"/>
      <c r="I15" s="216"/>
      <c r="J15" s="216"/>
      <c r="K15" s="216"/>
      <c r="L15" s="230"/>
      <c r="M15" s="216"/>
      <c r="N15" s="216"/>
      <c r="O15" s="216"/>
      <c r="P15" s="216"/>
      <c r="Q15" s="257"/>
      <c r="R15" s="203"/>
      <c r="S15" s="224"/>
      <c r="T15" s="203"/>
      <c r="U15" s="204"/>
      <c r="V15" s="205"/>
      <c r="W15" s="206"/>
      <c r="X15" s="205"/>
      <c r="Y15" s="206"/>
      <c r="Z15" s="205"/>
      <c r="AA15" s="206"/>
      <c r="AB15" s="245" t="str">
        <f t="shared" si="0"/>
        <v/>
      </c>
      <c r="AC15" s="246"/>
      <c r="AE15" s="8"/>
      <c r="AF15" s="8"/>
      <c r="AG15" s="8"/>
    </row>
    <row r="16" spans="1:33">
      <c r="A16" s="15"/>
      <c r="B16" s="199"/>
      <c r="C16" s="256"/>
      <c r="D16" s="201"/>
      <c r="E16" s="202"/>
      <c r="F16" s="216"/>
      <c r="G16" s="216"/>
      <c r="H16" s="216"/>
      <c r="I16" s="216"/>
      <c r="J16" s="216"/>
      <c r="K16" s="216"/>
      <c r="L16" s="230"/>
      <c r="M16" s="216"/>
      <c r="N16" s="216"/>
      <c r="O16" s="216"/>
      <c r="P16" s="216"/>
      <c r="Q16" s="257"/>
      <c r="R16" s="203"/>
      <c r="S16" s="224"/>
      <c r="T16" s="203"/>
      <c r="U16" s="204"/>
      <c r="V16" s="205"/>
      <c r="W16" s="206"/>
      <c r="X16" s="205"/>
      <c r="Y16" s="206"/>
      <c r="Z16" s="205"/>
      <c r="AA16" s="206"/>
      <c r="AB16" s="245" t="str">
        <f t="shared" si="0"/>
        <v/>
      </c>
      <c r="AC16" s="246"/>
      <c r="AE16" s="8"/>
      <c r="AF16" s="8"/>
      <c r="AG16" s="8"/>
    </row>
    <row r="17" spans="1:33">
      <c r="A17" s="15"/>
      <c r="B17" s="199"/>
      <c r="C17" s="256"/>
      <c r="D17" s="201"/>
      <c r="E17" s="202"/>
      <c r="F17" s="216"/>
      <c r="G17" s="216"/>
      <c r="H17" s="216"/>
      <c r="I17" s="216"/>
      <c r="J17" s="216"/>
      <c r="K17" s="216"/>
      <c r="L17" s="230"/>
      <c r="M17" s="216"/>
      <c r="N17" s="216"/>
      <c r="O17" s="216"/>
      <c r="P17" s="216"/>
      <c r="Q17" s="257"/>
      <c r="R17" s="203"/>
      <c r="S17" s="224"/>
      <c r="T17" s="203"/>
      <c r="U17" s="204"/>
      <c r="V17" s="205"/>
      <c r="W17" s="206"/>
      <c r="X17" s="205"/>
      <c r="Y17" s="206"/>
      <c r="Z17" s="205"/>
      <c r="AA17" s="206"/>
      <c r="AB17" s="245" t="str">
        <f t="shared" si="0"/>
        <v/>
      </c>
      <c r="AC17" s="246"/>
      <c r="AE17" s="8"/>
      <c r="AF17" s="8"/>
      <c r="AG17" s="8"/>
    </row>
    <row r="18" spans="1:33">
      <c r="A18" s="15"/>
      <c r="B18" s="199"/>
      <c r="C18" s="256"/>
      <c r="D18" s="201"/>
      <c r="E18" s="202"/>
      <c r="F18" s="216"/>
      <c r="G18" s="216"/>
      <c r="H18" s="216"/>
      <c r="I18" s="216"/>
      <c r="J18" s="216"/>
      <c r="K18" s="216"/>
      <c r="L18" s="230"/>
      <c r="M18" s="216"/>
      <c r="N18" s="216"/>
      <c r="O18" s="216"/>
      <c r="P18" s="216"/>
      <c r="Q18" s="257"/>
      <c r="R18" s="203"/>
      <c r="S18" s="224"/>
      <c r="T18" s="203"/>
      <c r="U18" s="204"/>
      <c r="V18" s="205"/>
      <c r="W18" s="206"/>
      <c r="X18" s="205"/>
      <c r="Y18" s="206"/>
      <c r="Z18" s="205"/>
      <c r="AA18" s="206"/>
      <c r="AB18" s="245" t="str">
        <f t="shared" si="0"/>
        <v/>
      </c>
      <c r="AC18" s="246"/>
      <c r="AE18" s="8"/>
      <c r="AF18" s="8"/>
      <c r="AG18" s="8"/>
    </row>
    <row r="19" spans="1:33">
      <c r="A19" s="15"/>
      <c r="B19" s="199"/>
      <c r="C19" s="256"/>
      <c r="D19" s="201"/>
      <c r="E19" s="202"/>
      <c r="F19" s="216"/>
      <c r="G19" s="216"/>
      <c r="H19" s="216"/>
      <c r="I19" s="216"/>
      <c r="J19" s="216"/>
      <c r="K19" s="216"/>
      <c r="L19" s="230"/>
      <c r="M19" s="216"/>
      <c r="N19" s="216"/>
      <c r="O19" s="216"/>
      <c r="P19" s="216"/>
      <c r="Q19" s="257"/>
      <c r="R19" s="203"/>
      <c r="S19" s="224"/>
      <c r="T19" s="203"/>
      <c r="U19" s="204"/>
      <c r="V19" s="205"/>
      <c r="W19" s="206"/>
      <c r="X19" s="205"/>
      <c r="Y19" s="206"/>
      <c r="Z19" s="205"/>
      <c r="AA19" s="206"/>
      <c r="AB19" s="245" t="str">
        <f t="shared" si="0"/>
        <v/>
      </c>
      <c r="AC19" s="246"/>
      <c r="AE19" s="8"/>
      <c r="AF19" s="8"/>
      <c r="AG19" s="8"/>
    </row>
    <row r="20" spans="1:33">
      <c r="A20" s="15"/>
      <c r="B20" s="199"/>
      <c r="C20" s="256"/>
      <c r="D20" s="201"/>
      <c r="E20" s="202"/>
      <c r="F20" s="216"/>
      <c r="G20" s="216"/>
      <c r="H20" s="216"/>
      <c r="I20" s="216"/>
      <c r="J20" s="216"/>
      <c r="K20" s="216"/>
      <c r="L20" s="230"/>
      <c r="M20" s="216"/>
      <c r="N20" s="216"/>
      <c r="O20" s="216"/>
      <c r="P20" s="216"/>
      <c r="Q20" s="257"/>
      <c r="R20" s="203"/>
      <c r="S20" s="224"/>
      <c r="T20" s="203"/>
      <c r="U20" s="204"/>
      <c r="V20" s="205"/>
      <c r="W20" s="206"/>
      <c r="X20" s="205"/>
      <c r="Y20" s="206"/>
      <c r="Z20" s="205"/>
      <c r="AA20" s="206"/>
      <c r="AB20" s="245" t="str">
        <f t="shared" si="0"/>
        <v/>
      </c>
      <c r="AC20" s="246"/>
      <c r="AE20" s="8"/>
      <c r="AF20" s="8"/>
      <c r="AG20" s="8"/>
    </row>
    <row r="21" spans="1:33">
      <c r="A21" s="15"/>
      <c r="B21" s="199"/>
      <c r="C21" s="256"/>
      <c r="D21" s="201"/>
      <c r="E21" s="202"/>
      <c r="F21" s="216"/>
      <c r="G21" s="216"/>
      <c r="H21" s="216"/>
      <c r="I21" s="216"/>
      <c r="J21" s="216"/>
      <c r="K21" s="216"/>
      <c r="L21" s="230"/>
      <c r="M21" s="216"/>
      <c r="N21" s="216"/>
      <c r="O21" s="216"/>
      <c r="P21" s="216"/>
      <c r="Q21" s="257"/>
      <c r="R21" s="203"/>
      <c r="S21" s="224"/>
      <c r="T21" s="203"/>
      <c r="U21" s="204"/>
      <c r="V21" s="205"/>
      <c r="W21" s="206"/>
      <c r="X21" s="205"/>
      <c r="Y21" s="206"/>
      <c r="Z21" s="205"/>
      <c r="AA21" s="206"/>
      <c r="AB21" s="245" t="str">
        <f t="shared" si="0"/>
        <v/>
      </c>
      <c r="AC21" s="246"/>
      <c r="AE21" s="8"/>
      <c r="AF21" s="8"/>
      <c r="AG21" s="8"/>
    </row>
    <row r="22" spans="1:33">
      <c r="A22" s="15"/>
      <c r="B22" s="199"/>
      <c r="C22" s="256"/>
      <c r="D22" s="201"/>
      <c r="E22" s="202"/>
      <c r="F22" s="216"/>
      <c r="G22" s="216"/>
      <c r="H22" s="216"/>
      <c r="I22" s="216"/>
      <c r="J22" s="216"/>
      <c r="K22" s="216"/>
      <c r="L22" s="230"/>
      <c r="M22" s="216"/>
      <c r="N22" s="216"/>
      <c r="O22" s="216"/>
      <c r="P22" s="216"/>
      <c r="Q22" s="257"/>
      <c r="R22" s="203"/>
      <c r="S22" s="224"/>
      <c r="T22" s="203"/>
      <c r="U22" s="204"/>
      <c r="V22" s="205"/>
      <c r="W22" s="206"/>
      <c r="X22" s="205"/>
      <c r="Y22" s="206"/>
      <c r="Z22" s="205"/>
      <c r="AA22" s="206"/>
      <c r="AB22" s="245" t="str">
        <f t="shared" si="0"/>
        <v/>
      </c>
      <c r="AC22" s="246"/>
      <c r="AE22" s="8"/>
      <c r="AF22" s="8"/>
      <c r="AG22" s="8"/>
    </row>
    <row r="23" spans="1:33">
      <c r="A23" s="15"/>
      <c r="B23" s="199"/>
      <c r="C23" s="256"/>
      <c r="D23" s="201"/>
      <c r="E23" s="202"/>
      <c r="F23" s="216"/>
      <c r="G23" s="216"/>
      <c r="H23" s="216"/>
      <c r="I23" s="216"/>
      <c r="J23" s="216"/>
      <c r="K23" s="216"/>
      <c r="L23" s="230"/>
      <c r="M23" s="216"/>
      <c r="N23" s="216"/>
      <c r="O23" s="216"/>
      <c r="P23" s="216"/>
      <c r="Q23" s="257"/>
      <c r="R23" s="203"/>
      <c r="S23" s="224"/>
      <c r="T23" s="203"/>
      <c r="U23" s="204"/>
      <c r="V23" s="205"/>
      <c r="W23" s="206"/>
      <c r="X23" s="205"/>
      <c r="Y23" s="206"/>
      <c r="Z23" s="205"/>
      <c r="AA23" s="206"/>
      <c r="AB23" s="245" t="str">
        <f t="shared" si="0"/>
        <v/>
      </c>
      <c r="AC23" s="246"/>
      <c r="AE23" s="8"/>
      <c r="AF23" s="8"/>
      <c r="AG23" s="8"/>
    </row>
    <row r="24" spans="1:33">
      <c r="A24" s="15"/>
      <c r="B24" s="199"/>
      <c r="C24" s="256"/>
      <c r="D24" s="201"/>
      <c r="E24" s="202"/>
      <c r="F24" s="216"/>
      <c r="G24" s="216"/>
      <c r="H24" s="216"/>
      <c r="I24" s="216"/>
      <c r="J24" s="216"/>
      <c r="K24" s="216"/>
      <c r="L24" s="230"/>
      <c r="M24" s="216"/>
      <c r="N24" s="216"/>
      <c r="O24" s="216"/>
      <c r="P24" s="216"/>
      <c r="Q24" s="257"/>
      <c r="R24" s="203"/>
      <c r="S24" s="224"/>
      <c r="T24" s="203"/>
      <c r="U24" s="204"/>
      <c r="V24" s="205"/>
      <c r="W24" s="206"/>
      <c r="X24" s="205"/>
      <c r="Y24" s="206"/>
      <c r="Z24" s="205"/>
      <c r="AA24" s="206"/>
      <c r="AB24" s="245" t="str">
        <f t="shared" si="0"/>
        <v/>
      </c>
      <c r="AC24" s="246"/>
      <c r="AE24" s="8"/>
      <c r="AF24" s="8"/>
      <c r="AG24" s="8"/>
    </row>
    <row r="25" spans="1:33">
      <c r="A25" s="15"/>
      <c r="B25" s="199"/>
      <c r="C25" s="256"/>
      <c r="D25" s="201"/>
      <c r="E25" s="202"/>
      <c r="F25" s="216"/>
      <c r="G25" s="216"/>
      <c r="H25" s="216"/>
      <c r="I25" s="216"/>
      <c r="J25" s="216"/>
      <c r="K25" s="216"/>
      <c r="L25" s="230"/>
      <c r="M25" s="216"/>
      <c r="N25" s="216"/>
      <c r="O25" s="216"/>
      <c r="P25" s="216"/>
      <c r="Q25" s="257"/>
      <c r="R25" s="203"/>
      <c r="S25" s="224"/>
      <c r="T25" s="203"/>
      <c r="U25" s="204"/>
      <c r="V25" s="205"/>
      <c r="W25" s="206"/>
      <c r="X25" s="205"/>
      <c r="Y25" s="206"/>
      <c r="Z25" s="205"/>
      <c r="AA25" s="206"/>
      <c r="AB25" s="245" t="str">
        <f t="shared" si="0"/>
        <v/>
      </c>
      <c r="AC25" s="246"/>
      <c r="AE25" s="8"/>
      <c r="AF25" s="8"/>
      <c r="AG25" s="8"/>
    </row>
    <row r="26" spans="1:33">
      <c r="A26" s="15"/>
      <c r="B26" s="199"/>
      <c r="C26" s="256"/>
      <c r="D26" s="201"/>
      <c r="E26" s="202"/>
      <c r="F26" s="216"/>
      <c r="G26" s="216"/>
      <c r="H26" s="216"/>
      <c r="I26" s="216"/>
      <c r="J26" s="216"/>
      <c r="K26" s="216"/>
      <c r="L26" s="230"/>
      <c r="M26" s="216"/>
      <c r="N26" s="216"/>
      <c r="O26" s="216"/>
      <c r="P26" s="216"/>
      <c r="Q26" s="257"/>
      <c r="R26" s="203"/>
      <c r="S26" s="224"/>
      <c r="T26" s="203"/>
      <c r="U26" s="204"/>
      <c r="V26" s="205"/>
      <c r="W26" s="206"/>
      <c r="X26" s="205"/>
      <c r="Y26" s="206"/>
      <c r="Z26" s="205"/>
      <c r="AA26" s="206"/>
      <c r="AB26" s="245" t="str">
        <f t="shared" si="0"/>
        <v/>
      </c>
      <c r="AC26" s="246"/>
      <c r="AE26" s="8"/>
      <c r="AF26" s="8"/>
      <c r="AG26" s="8"/>
    </row>
    <row r="27" spans="1:33">
      <c r="A27" s="15"/>
      <c r="B27" s="199"/>
      <c r="C27" s="256"/>
      <c r="D27" s="201"/>
      <c r="E27" s="202"/>
      <c r="F27" s="216"/>
      <c r="G27" s="216"/>
      <c r="H27" s="216"/>
      <c r="I27" s="216"/>
      <c r="J27" s="216"/>
      <c r="K27" s="216"/>
      <c r="L27" s="230"/>
      <c r="M27" s="216"/>
      <c r="N27" s="216"/>
      <c r="O27" s="216"/>
      <c r="P27" s="216"/>
      <c r="Q27" s="257"/>
      <c r="R27" s="203"/>
      <c r="S27" s="224"/>
      <c r="T27" s="203"/>
      <c r="U27" s="204"/>
      <c r="V27" s="205"/>
      <c r="W27" s="206"/>
      <c r="X27" s="205"/>
      <c r="Y27" s="206"/>
      <c r="Z27" s="205"/>
      <c r="AA27" s="206"/>
      <c r="AB27" s="245" t="str">
        <f t="shared" si="0"/>
        <v/>
      </c>
      <c r="AC27" s="246"/>
      <c r="AE27" s="8"/>
      <c r="AF27" s="8"/>
      <c r="AG27" s="8"/>
    </row>
    <row r="28" spans="1:33">
      <c r="A28" s="15"/>
      <c r="B28" s="199"/>
      <c r="C28" s="256"/>
      <c r="D28" s="201"/>
      <c r="E28" s="202"/>
      <c r="F28" s="216"/>
      <c r="G28" s="216"/>
      <c r="H28" s="216"/>
      <c r="I28" s="216"/>
      <c r="J28" s="216"/>
      <c r="K28" s="216"/>
      <c r="L28" s="230"/>
      <c r="M28" s="216"/>
      <c r="N28" s="216"/>
      <c r="O28" s="216"/>
      <c r="P28" s="216"/>
      <c r="Q28" s="257"/>
      <c r="R28" s="203"/>
      <c r="S28" s="224"/>
      <c r="T28" s="203"/>
      <c r="U28" s="204"/>
      <c r="V28" s="205"/>
      <c r="W28" s="206"/>
      <c r="X28" s="205"/>
      <c r="Y28" s="206"/>
      <c r="Z28" s="205"/>
      <c r="AA28" s="206"/>
      <c r="AB28" s="245" t="str">
        <f t="shared" si="0"/>
        <v/>
      </c>
      <c r="AC28" s="246"/>
      <c r="AE28" s="8"/>
      <c r="AF28" s="8"/>
      <c r="AG28" s="8"/>
    </row>
    <row r="29" spans="1:33">
      <c r="A29" s="15"/>
      <c r="B29" s="199"/>
      <c r="C29" s="256"/>
      <c r="D29" s="201"/>
      <c r="E29" s="202"/>
      <c r="F29" s="216"/>
      <c r="G29" s="216"/>
      <c r="H29" s="216"/>
      <c r="I29" s="216"/>
      <c r="J29" s="216"/>
      <c r="K29" s="216"/>
      <c r="L29" s="230"/>
      <c r="M29" s="216"/>
      <c r="N29" s="216"/>
      <c r="O29" s="216"/>
      <c r="P29" s="216"/>
      <c r="Q29" s="257"/>
      <c r="R29" s="203"/>
      <c r="S29" s="224"/>
      <c r="T29" s="203"/>
      <c r="U29" s="204"/>
      <c r="V29" s="205"/>
      <c r="W29" s="206"/>
      <c r="X29" s="205"/>
      <c r="Y29" s="206"/>
      <c r="Z29" s="205"/>
      <c r="AA29" s="206"/>
      <c r="AB29" s="245" t="str">
        <f t="shared" si="0"/>
        <v/>
      </c>
      <c r="AC29" s="246"/>
      <c r="AE29" s="8"/>
      <c r="AF29" s="8"/>
      <c r="AG29" s="8"/>
    </row>
    <row r="30" spans="1:33">
      <c r="A30" s="15"/>
      <c r="B30" s="199"/>
      <c r="C30" s="256"/>
      <c r="D30" s="201"/>
      <c r="E30" s="202"/>
      <c r="F30" s="216"/>
      <c r="G30" s="216"/>
      <c r="H30" s="216"/>
      <c r="I30" s="216"/>
      <c r="J30" s="216"/>
      <c r="K30" s="216"/>
      <c r="L30" s="230"/>
      <c r="M30" s="216"/>
      <c r="N30" s="216"/>
      <c r="O30" s="216"/>
      <c r="P30" s="216"/>
      <c r="Q30" s="257"/>
      <c r="R30" s="203"/>
      <c r="S30" s="224"/>
      <c r="T30" s="203"/>
      <c r="U30" s="204"/>
      <c r="V30" s="205"/>
      <c r="W30" s="206"/>
      <c r="X30" s="205"/>
      <c r="Y30" s="206"/>
      <c r="Z30" s="205"/>
      <c r="AA30" s="206"/>
      <c r="AB30" s="245" t="str">
        <f t="shared" si="0"/>
        <v/>
      </c>
      <c r="AC30" s="246"/>
      <c r="AE30" s="8"/>
      <c r="AF30" s="8"/>
      <c r="AG30" s="8"/>
    </row>
    <row r="31" spans="1:33">
      <c r="A31" s="15"/>
      <c r="B31" s="199"/>
      <c r="C31" s="256"/>
      <c r="D31" s="201"/>
      <c r="E31" s="202"/>
      <c r="F31" s="216"/>
      <c r="G31" s="216"/>
      <c r="H31" s="216"/>
      <c r="I31" s="216"/>
      <c r="J31" s="216"/>
      <c r="K31" s="216"/>
      <c r="L31" s="230"/>
      <c r="M31" s="216"/>
      <c r="N31" s="216"/>
      <c r="O31" s="216"/>
      <c r="P31" s="216"/>
      <c r="Q31" s="257"/>
      <c r="R31" s="203"/>
      <c r="S31" s="224"/>
      <c r="T31" s="203"/>
      <c r="U31" s="204"/>
      <c r="V31" s="205"/>
      <c r="W31" s="206"/>
      <c r="X31" s="205"/>
      <c r="Y31" s="206"/>
      <c r="Z31" s="205"/>
      <c r="AA31" s="206"/>
      <c r="AB31" s="245" t="str">
        <f t="shared" si="0"/>
        <v/>
      </c>
      <c r="AC31" s="246"/>
      <c r="AE31" s="8"/>
      <c r="AF31" s="8"/>
      <c r="AG31" s="8"/>
    </row>
    <row r="32" spans="1:33">
      <c r="A32" s="15"/>
      <c r="B32" s="199"/>
      <c r="C32" s="256"/>
      <c r="D32" s="201"/>
      <c r="E32" s="202"/>
      <c r="F32" s="216"/>
      <c r="G32" s="216"/>
      <c r="H32" s="216"/>
      <c r="I32" s="216"/>
      <c r="J32" s="216"/>
      <c r="K32" s="216"/>
      <c r="L32" s="230"/>
      <c r="M32" s="216"/>
      <c r="N32" s="216"/>
      <c r="O32" s="216"/>
      <c r="P32" s="216"/>
      <c r="Q32" s="257"/>
      <c r="R32" s="203"/>
      <c r="S32" s="224"/>
      <c r="T32" s="203"/>
      <c r="U32" s="204"/>
      <c r="V32" s="205"/>
      <c r="W32" s="206"/>
      <c r="X32" s="205"/>
      <c r="Y32" s="206"/>
      <c r="Z32" s="205"/>
      <c r="AA32" s="206"/>
      <c r="AB32" s="245" t="str">
        <f t="shared" si="0"/>
        <v/>
      </c>
      <c r="AC32" s="246"/>
      <c r="AE32" s="8"/>
      <c r="AF32" s="8"/>
      <c r="AG32" s="8"/>
    </row>
    <row r="33" spans="1:33">
      <c r="A33" s="15"/>
      <c r="B33" s="199"/>
      <c r="C33" s="256"/>
      <c r="D33" s="201"/>
      <c r="E33" s="202"/>
      <c r="F33" s="216"/>
      <c r="G33" s="216"/>
      <c r="H33" s="216"/>
      <c r="I33" s="216"/>
      <c r="J33" s="216"/>
      <c r="K33" s="216"/>
      <c r="L33" s="230"/>
      <c r="M33" s="216"/>
      <c r="N33" s="216"/>
      <c r="O33" s="216"/>
      <c r="P33" s="216"/>
      <c r="Q33" s="257"/>
      <c r="R33" s="203"/>
      <c r="S33" s="224"/>
      <c r="T33" s="203"/>
      <c r="U33" s="204"/>
      <c r="V33" s="205"/>
      <c r="W33" s="206"/>
      <c r="X33" s="205"/>
      <c r="Y33" s="206"/>
      <c r="Z33" s="205"/>
      <c r="AA33" s="206"/>
      <c r="AB33" s="245" t="str">
        <f t="shared" si="0"/>
        <v/>
      </c>
      <c r="AC33" s="246"/>
      <c r="AE33" s="8"/>
      <c r="AF33" s="8"/>
      <c r="AG33" s="8"/>
    </row>
    <row r="34" spans="1:33">
      <c r="A34" s="15"/>
      <c r="B34" s="199"/>
      <c r="C34" s="256"/>
      <c r="D34" s="201"/>
      <c r="E34" s="202"/>
      <c r="F34" s="216"/>
      <c r="G34" s="216"/>
      <c r="H34" s="216"/>
      <c r="I34" s="216"/>
      <c r="J34" s="216"/>
      <c r="K34" s="216"/>
      <c r="L34" s="230"/>
      <c r="M34" s="216"/>
      <c r="N34" s="216"/>
      <c r="O34" s="216"/>
      <c r="P34" s="216"/>
      <c r="Q34" s="257"/>
      <c r="R34" s="203"/>
      <c r="S34" s="224"/>
      <c r="T34" s="203"/>
      <c r="U34" s="204"/>
      <c r="V34" s="205"/>
      <c r="W34" s="206"/>
      <c r="X34" s="205"/>
      <c r="Y34" s="206"/>
      <c r="Z34" s="205"/>
      <c r="AA34" s="206"/>
      <c r="AB34" s="245" t="str">
        <f t="shared" si="0"/>
        <v/>
      </c>
      <c r="AC34" s="246"/>
      <c r="AE34" s="8"/>
      <c r="AF34" s="8"/>
      <c r="AG34" s="8"/>
    </row>
    <row r="35" spans="1:33">
      <c r="A35" s="15"/>
      <c r="B35" s="199"/>
      <c r="C35" s="256"/>
      <c r="D35" s="201"/>
      <c r="E35" s="202"/>
      <c r="F35" s="216"/>
      <c r="G35" s="216"/>
      <c r="H35" s="216"/>
      <c r="I35" s="216"/>
      <c r="J35" s="216"/>
      <c r="K35" s="216"/>
      <c r="L35" s="230"/>
      <c r="M35" s="216"/>
      <c r="N35" s="216"/>
      <c r="O35" s="216"/>
      <c r="P35" s="216"/>
      <c r="Q35" s="257"/>
      <c r="R35" s="203"/>
      <c r="S35" s="224"/>
      <c r="T35" s="203"/>
      <c r="U35" s="204"/>
      <c r="V35" s="205"/>
      <c r="W35" s="206"/>
      <c r="X35" s="205"/>
      <c r="Y35" s="206"/>
      <c r="Z35" s="205"/>
      <c r="AA35" s="206"/>
      <c r="AB35" s="245" t="str">
        <f t="shared" si="0"/>
        <v/>
      </c>
      <c r="AC35" s="246"/>
      <c r="AE35" s="8"/>
      <c r="AF35" s="8"/>
      <c r="AG35" s="8"/>
    </row>
    <row r="36" spans="1:33">
      <c r="A36" s="15"/>
      <c r="B36" s="199"/>
      <c r="C36" s="256"/>
      <c r="D36" s="201"/>
      <c r="E36" s="202"/>
      <c r="F36" s="216"/>
      <c r="G36" s="216"/>
      <c r="H36" s="216"/>
      <c r="I36" s="216"/>
      <c r="J36" s="216"/>
      <c r="K36" s="216"/>
      <c r="L36" s="230"/>
      <c r="M36" s="216"/>
      <c r="N36" s="216"/>
      <c r="O36" s="216"/>
      <c r="P36" s="216"/>
      <c r="Q36" s="257"/>
      <c r="R36" s="203"/>
      <c r="S36" s="224"/>
      <c r="T36" s="203"/>
      <c r="U36" s="204"/>
      <c r="V36" s="205"/>
      <c r="W36" s="206"/>
      <c r="X36" s="205"/>
      <c r="Y36" s="206"/>
      <c r="Z36" s="205"/>
      <c r="AA36" s="206"/>
      <c r="AB36" s="245" t="str">
        <f t="shared" si="0"/>
        <v/>
      </c>
      <c r="AC36" s="246"/>
      <c r="AE36" s="8"/>
      <c r="AF36" s="8"/>
      <c r="AG36" s="8"/>
    </row>
    <row r="37" spans="1:33">
      <c r="A37" s="15"/>
      <c r="B37" s="199"/>
      <c r="C37" s="256"/>
      <c r="D37" s="201"/>
      <c r="E37" s="202"/>
      <c r="F37" s="216"/>
      <c r="G37" s="216"/>
      <c r="H37" s="216"/>
      <c r="I37" s="216"/>
      <c r="J37" s="216"/>
      <c r="K37" s="216"/>
      <c r="L37" s="230"/>
      <c r="M37" s="216"/>
      <c r="N37" s="216"/>
      <c r="O37" s="216"/>
      <c r="P37" s="216"/>
      <c r="Q37" s="257"/>
      <c r="R37" s="203"/>
      <c r="S37" s="224"/>
      <c r="T37" s="203"/>
      <c r="U37" s="204"/>
      <c r="V37" s="205"/>
      <c r="W37" s="206"/>
      <c r="X37" s="205"/>
      <c r="Y37" s="206"/>
      <c r="Z37" s="205"/>
      <c r="AA37" s="206"/>
      <c r="AB37" s="245" t="str">
        <f t="shared" si="0"/>
        <v/>
      </c>
      <c r="AC37" s="246"/>
      <c r="AE37" s="8"/>
      <c r="AF37" s="8"/>
      <c r="AG37" s="8"/>
    </row>
    <row r="38" spans="1:33">
      <c r="A38" s="15"/>
      <c r="B38" s="199"/>
      <c r="C38" s="256"/>
      <c r="D38" s="201"/>
      <c r="E38" s="202"/>
      <c r="F38" s="216"/>
      <c r="G38" s="216"/>
      <c r="H38" s="216"/>
      <c r="I38" s="216"/>
      <c r="J38" s="216"/>
      <c r="K38" s="216"/>
      <c r="L38" s="230"/>
      <c r="M38" s="216"/>
      <c r="N38" s="216"/>
      <c r="O38" s="216"/>
      <c r="P38" s="216"/>
      <c r="Q38" s="257"/>
      <c r="R38" s="203"/>
      <c r="S38" s="224"/>
      <c r="T38" s="203"/>
      <c r="U38" s="204"/>
      <c r="V38" s="205"/>
      <c r="W38" s="206"/>
      <c r="X38" s="205"/>
      <c r="Y38" s="206"/>
      <c r="Z38" s="205"/>
      <c r="AA38" s="206"/>
      <c r="AB38" s="245" t="str">
        <f t="shared" si="0"/>
        <v/>
      </c>
      <c r="AC38" s="246"/>
      <c r="AE38" s="8"/>
      <c r="AF38" s="8"/>
      <c r="AG38" s="8"/>
    </row>
    <row r="39" spans="1:33">
      <c r="A39" s="15"/>
      <c r="B39" s="199"/>
      <c r="C39" s="256"/>
      <c r="D39" s="201"/>
      <c r="E39" s="202"/>
      <c r="F39" s="216"/>
      <c r="G39" s="216"/>
      <c r="H39" s="216"/>
      <c r="I39" s="216"/>
      <c r="J39" s="216"/>
      <c r="K39" s="216"/>
      <c r="L39" s="230"/>
      <c r="M39" s="216"/>
      <c r="N39" s="216"/>
      <c r="O39" s="216"/>
      <c r="P39" s="216"/>
      <c r="Q39" s="257"/>
      <c r="R39" s="203"/>
      <c r="S39" s="224"/>
      <c r="T39" s="203"/>
      <c r="U39" s="204"/>
      <c r="V39" s="205"/>
      <c r="W39" s="206"/>
      <c r="X39" s="205"/>
      <c r="Y39" s="206"/>
      <c r="Z39" s="205"/>
      <c r="AA39" s="206"/>
      <c r="AB39" s="245" t="str">
        <f t="shared" si="0"/>
        <v/>
      </c>
      <c r="AC39" s="246"/>
      <c r="AE39" s="8"/>
      <c r="AF39" s="8"/>
      <c r="AG39" s="8"/>
    </row>
    <row r="40" spans="1:33">
      <c r="A40" s="15"/>
      <c r="B40" s="199"/>
      <c r="C40" s="256"/>
      <c r="D40" s="201"/>
      <c r="E40" s="202"/>
      <c r="F40" s="216"/>
      <c r="G40" s="216"/>
      <c r="H40" s="216"/>
      <c r="I40" s="216"/>
      <c r="J40" s="216"/>
      <c r="K40" s="216"/>
      <c r="L40" s="230"/>
      <c r="M40" s="216"/>
      <c r="N40" s="216"/>
      <c r="O40" s="216"/>
      <c r="P40" s="216"/>
      <c r="Q40" s="257"/>
      <c r="R40" s="203"/>
      <c r="S40" s="224"/>
      <c r="T40" s="203"/>
      <c r="U40" s="204"/>
      <c r="V40" s="205"/>
      <c r="W40" s="206"/>
      <c r="X40" s="205"/>
      <c r="Y40" s="206"/>
      <c r="Z40" s="205"/>
      <c r="AA40" s="206"/>
      <c r="AB40" s="245" t="str">
        <f t="shared" si="0"/>
        <v/>
      </c>
      <c r="AC40" s="246"/>
      <c r="AE40" s="8"/>
      <c r="AF40" s="8"/>
      <c r="AG40" s="8"/>
    </row>
    <row r="41" spans="1:33">
      <c r="A41" s="15"/>
      <c r="B41" s="199"/>
      <c r="C41" s="256"/>
      <c r="D41" s="201"/>
      <c r="E41" s="202"/>
      <c r="F41" s="216"/>
      <c r="G41" s="216"/>
      <c r="H41" s="216"/>
      <c r="I41" s="216"/>
      <c r="J41" s="216"/>
      <c r="K41" s="216"/>
      <c r="L41" s="230"/>
      <c r="M41" s="216"/>
      <c r="N41" s="216"/>
      <c r="O41" s="216"/>
      <c r="P41" s="216"/>
      <c r="Q41" s="257"/>
      <c r="R41" s="203"/>
      <c r="S41" s="224"/>
      <c r="T41" s="203"/>
      <c r="U41" s="204"/>
      <c r="V41" s="205"/>
      <c r="W41" s="206"/>
      <c r="X41" s="205"/>
      <c r="Y41" s="206"/>
      <c r="Z41" s="205"/>
      <c r="AA41" s="206"/>
      <c r="AB41" s="245" t="str">
        <f t="shared" si="0"/>
        <v/>
      </c>
      <c r="AC41" s="246"/>
      <c r="AE41" s="8"/>
      <c r="AF41" s="8"/>
      <c r="AG41" s="8"/>
    </row>
    <row r="42" spans="1:33">
      <c r="A42" s="15"/>
      <c r="B42" s="199"/>
      <c r="C42" s="256"/>
      <c r="D42" s="201"/>
      <c r="E42" s="202"/>
      <c r="F42" s="216"/>
      <c r="G42" s="216"/>
      <c r="H42" s="216"/>
      <c r="I42" s="216"/>
      <c r="J42" s="216"/>
      <c r="K42" s="216"/>
      <c r="L42" s="230"/>
      <c r="M42" s="216"/>
      <c r="N42" s="216"/>
      <c r="O42" s="216"/>
      <c r="P42" s="216"/>
      <c r="Q42" s="257"/>
      <c r="R42" s="203"/>
      <c r="S42" s="224"/>
      <c r="T42" s="203"/>
      <c r="U42" s="204"/>
      <c r="V42" s="205"/>
      <c r="W42" s="206"/>
      <c r="X42" s="205"/>
      <c r="Y42" s="206"/>
      <c r="Z42" s="205"/>
      <c r="AA42" s="206"/>
      <c r="AB42" s="245" t="str">
        <f t="shared" si="0"/>
        <v/>
      </c>
      <c r="AC42" s="246"/>
      <c r="AE42" s="8"/>
      <c r="AF42" s="8"/>
      <c r="AG42" s="8"/>
    </row>
    <row r="43" spans="1:33">
      <c r="A43" s="15"/>
      <c r="B43" s="199"/>
      <c r="C43" s="256"/>
      <c r="D43" s="201"/>
      <c r="E43" s="202"/>
      <c r="F43" s="216"/>
      <c r="G43" s="216"/>
      <c r="H43" s="216"/>
      <c r="I43" s="216"/>
      <c r="J43" s="216"/>
      <c r="K43" s="216"/>
      <c r="L43" s="230"/>
      <c r="M43" s="216"/>
      <c r="N43" s="216"/>
      <c r="O43" s="216"/>
      <c r="P43" s="216"/>
      <c r="Q43" s="257"/>
      <c r="R43" s="203"/>
      <c r="S43" s="224"/>
      <c r="T43" s="203"/>
      <c r="U43" s="204"/>
      <c r="V43" s="205"/>
      <c r="W43" s="206"/>
      <c r="X43" s="205"/>
      <c r="Y43" s="206"/>
      <c r="Z43" s="205"/>
      <c r="AA43" s="206"/>
      <c r="AB43" s="245" t="str">
        <f t="shared" si="0"/>
        <v/>
      </c>
      <c r="AC43" s="246"/>
      <c r="AE43" s="8"/>
      <c r="AF43" s="8"/>
      <c r="AG43" s="8"/>
    </row>
    <row r="44" spans="1:33">
      <c r="A44" s="15"/>
      <c r="B44" s="199"/>
      <c r="C44" s="256"/>
      <c r="D44" s="201"/>
      <c r="E44" s="202"/>
      <c r="F44" s="216"/>
      <c r="G44" s="216"/>
      <c r="H44" s="216"/>
      <c r="I44" s="216"/>
      <c r="J44" s="216"/>
      <c r="K44" s="216"/>
      <c r="L44" s="230"/>
      <c r="M44" s="216"/>
      <c r="N44" s="216"/>
      <c r="O44" s="216"/>
      <c r="P44" s="216"/>
      <c r="Q44" s="257"/>
      <c r="R44" s="203"/>
      <c r="S44" s="224"/>
      <c r="T44" s="203"/>
      <c r="U44" s="204"/>
      <c r="V44" s="205"/>
      <c r="W44" s="206"/>
      <c r="X44" s="205"/>
      <c r="Y44" s="206"/>
      <c r="Z44" s="205"/>
      <c r="AA44" s="206"/>
      <c r="AB44" s="245" t="str">
        <f t="shared" si="0"/>
        <v/>
      </c>
      <c r="AC44" s="246"/>
      <c r="AE44" s="8"/>
      <c r="AF44" s="8"/>
      <c r="AG44" s="8"/>
    </row>
    <row r="45" spans="1:33">
      <c r="A45" s="15"/>
      <c r="B45" s="199"/>
      <c r="C45" s="256"/>
      <c r="D45" s="201"/>
      <c r="E45" s="202"/>
      <c r="F45" s="216"/>
      <c r="G45" s="216"/>
      <c r="H45" s="216"/>
      <c r="I45" s="216"/>
      <c r="J45" s="216"/>
      <c r="K45" s="216"/>
      <c r="L45" s="230"/>
      <c r="M45" s="216"/>
      <c r="N45" s="216"/>
      <c r="O45" s="216"/>
      <c r="P45" s="216"/>
      <c r="Q45" s="257"/>
      <c r="R45" s="203"/>
      <c r="S45" s="224"/>
      <c r="T45" s="203"/>
      <c r="U45" s="204"/>
      <c r="V45" s="205"/>
      <c r="W45" s="206"/>
      <c r="X45" s="205"/>
      <c r="Y45" s="206"/>
      <c r="Z45" s="205"/>
      <c r="AA45" s="206"/>
      <c r="AB45" s="245" t="str">
        <f t="shared" si="0"/>
        <v/>
      </c>
      <c r="AC45" s="246"/>
      <c r="AE45" s="8"/>
      <c r="AF45" s="8"/>
      <c r="AG45" s="8"/>
    </row>
    <row r="46" spans="1:33">
      <c r="A46" s="15"/>
      <c r="B46" s="199"/>
      <c r="C46" s="256"/>
      <c r="D46" s="201"/>
      <c r="E46" s="202"/>
      <c r="F46" s="216"/>
      <c r="G46" s="216"/>
      <c r="H46" s="216"/>
      <c r="I46" s="216"/>
      <c r="J46" s="216"/>
      <c r="K46" s="216"/>
      <c r="L46" s="230"/>
      <c r="M46" s="216"/>
      <c r="N46" s="216"/>
      <c r="O46" s="216"/>
      <c r="P46" s="216"/>
      <c r="Q46" s="257"/>
      <c r="R46" s="203"/>
      <c r="S46" s="224"/>
      <c r="T46" s="203"/>
      <c r="U46" s="204"/>
      <c r="V46" s="205"/>
      <c r="W46" s="206"/>
      <c r="X46" s="205"/>
      <c r="Y46" s="206"/>
      <c r="Z46" s="205"/>
      <c r="AA46" s="206"/>
      <c r="AB46" s="245" t="str">
        <f t="shared" si="0"/>
        <v/>
      </c>
      <c r="AC46" s="246"/>
      <c r="AE46" s="8"/>
      <c r="AF46" s="8"/>
      <c r="AG46" s="8"/>
    </row>
    <row r="47" spans="1:33">
      <c r="A47" s="15"/>
      <c r="B47" s="199"/>
      <c r="C47" s="256"/>
      <c r="D47" s="201"/>
      <c r="E47" s="202"/>
      <c r="F47" s="216"/>
      <c r="G47" s="216"/>
      <c r="H47" s="216"/>
      <c r="I47" s="216"/>
      <c r="J47" s="216"/>
      <c r="K47" s="216"/>
      <c r="L47" s="230"/>
      <c r="M47" s="216"/>
      <c r="N47" s="216"/>
      <c r="O47" s="216"/>
      <c r="P47" s="216"/>
      <c r="Q47" s="257"/>
      <c r="R47" s="203"/>
      <c r="S47" s="224"/>
      <c r="T47" s="203"/>
      <c r="U47" s="204"/>
      <c r="V47" s="205"/>
      <c r="W47" s="206"/>
      <c r="X47" s="205"/>
      <c r="Y47" s="206"/>
      <c r="Z47" s="205"/>
      <c r="AA47" s="206"/>
      <c r="AB47" s="245" t="str">
        <f t="shared" si="0"/>
        <v/>
      </c>
      <c r="AC47" s="246"/>
      <c r="AE47" s="8"/>
      <c r="AF47" s="8"/>
      <c r="AG47" s="8"/>
    </row>
    <row r="48" spans="1:33">
      <c r="A48" s="15"/>
      <c r="B48" s="199"/>
      <c r="C48" s="256"/>
      <c r="D48" s="201"/>
      <c r="E48" s="202"/>
      <c r="F48" s="216"/>
      <c r="G48" s="216"/>
      <c r="H48" s="216"/>
      <c r="I48" s="216"/>
      <c r="J48" s="216"/>
      <c r="K48" s="216"/>
      <c r="L48" s="230"/>
      <c r="M48" s="216"/>
      <c r="N48" s="216"/>
      <c r="O48" s="216"/>
      <c r="P48" s="216"/>
      <c r="Q48" s="257"/>
      <c r="R48" s="203"/>
      <c r="S48" s="224"/>
      <c r="T48" s="203"/>
      <c r="U48" s="204"/>
      <c r="V48" s="205"/>
      <c r="W48" s="206"/>
      <c r="X48" s="205"/>
      <c r="Y48" s="206"/>
      <c r="Z48" s="205"/>
      <c r="AA48" s="206"/>
      <c r="AB48" s="245" t="str">
        <f t="shared" si="0"/>
        <v/>
      </c>
      <c r="AC48" s="246"/>
      <c r="AE48" s="8"/>
      <c r="AF48" s="8"/>
      <c r="AG48" s="8"/>
    </row>
    <row r="49" spans="1:34">
      <c r="A49" s="15"/>
      <c r="B49" s="199"/>
      <c r="C49" s="256"/>
      <c r="D49" s="201"/>
      <c r="E49" s="202"/>
      <c r="F49" s="216"/>
      <c r="G49" s="216"/>
      <c r="H49" s="216"/>
      <c r="I49" s="216"/>
      <c r="J49" s="216"/>
      <c r="K49" s="216"/>
      <c r="L49" s="230"/>
      <c r="M49" s="216"/>
      <c r="N49" s="216"/>
      <c r="O49" s="216"/>
      <c r="P49" s="216"/>
      <c r="Q49" s="257"/>
      <c r="R49" s="203"/>
      <c r="S49" s="224"/>
      <c r="T49" s="203"/>
      <c r="U49" s="204"/>
      <c r="V49" s="205"/>
      <c r="W49" s="206"/>
      <c r="X49" s="205"/>
      <c r="Y49" s="206"/>
      <c r="Z49" s="205"/>
      <c r="AA49" s="206"/>
      <c r="AB49" s="245" t="str">
        <f t="shared" si="0"/>
        <v/>
      </c>
      <c r="AC49" s="246"/>
      <c r="AE49" s="8"/>
      <c r="AF49" s="8"/>
      <c r="AG49" s="8"/>
    </row>
    <row r="50" spans="1:34" ht="12" thickBot="1">
      <c r="A50" s="15"/>
      <c r="B50" s="195"/>
      <c r="C50" s="276"/>
      <c r="D50" s="197"/>
      <c r="E50" s="198"/>
      <c r="F50" s="223"/>
      <c r="G50" s="223"/>
      <c r="H50" s="223"/>
      <c r="I50" s="223"/>
      <c r="J50" s="223"/>
      <c r="K50" s="223"/>
      <c r="L50" s="247"/>
      <c r="M50" s="223"/>
      <c r="N50" s="223"/>
      <c r="O50" s="223"/>
      <c r="P50" s="223"/>
      <c r="Q50" s="262"/>
      <c r="R50" s="225"/>
      <c r="S50" s="226"/>
      <c r="T50" s="225"/>
      <c r="U50" s="227"/>
      <c r="V50" s="253"/>
      <c r="W50" s="254"/>
      <c r="X50" s="253"/>
      <c r="Y50" s="254"/>
      <c r="Z50" s="253"/>
      <c r="AA50" s="254"/>
      <c r="AB50" s="251" t="str">
        <f t="shared" si="0"/>
        <v/>
      </c>
      <c r="AC50" s="252"/>
      <c r="AE50" s="8"/>
      <c r="AF50" s="8"/>
      <c r="AG50" s="8"/>
    </row>
    <row r="51" spans="1:34" ht="12" customHeight="1" thickBot="1">
      <c r="A51" s="14"/>
      <c r="B51" s="77" t="str">
        <f>B99&amp;" "&amp;H99&amp;" "&amp;L99&amp;" "&amp;Q99</f>
        <v xml:space="preserve">   </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82"/>
    </row>
    <row r="52" spans="1:34" hidden="1">
      <c r="B52" s="8">
        <f>IF(B8&gt;D8,1,0)</f>
        <v>0</v>
      </c>
      <c r="C52" s="8"/>
      <c r="D52" s="8"/>
      <c r="E52" s="8"/>
      <c r="F52" s="272">
        <f>Jun!F53-1</f>
        <v>-214</v>
      </c>
      <c r="G52" s="272"/>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73">
        <f>F52-30</f>
        <v>-244</v>
      </c>
      <c r="G53" s="273"/>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29"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29"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29"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29"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29"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29"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sheetData>
  <sheetProtection algorithmName="SHA-512" hashValue="7UXt8QtQfI/5ddqYkw9baaW4yCv8215Q4p/JH5u379o2fSZ9F+EefDPAVYeB2mjj7CP5Lq9AAVmAvJdGvxKoFw==" saltValue="YKK3BSJGwuk+zmoXE4eAAA==" spinCount="100000" sheet="1" objects="1" scenarios="1"/>
  <mergeCells count="446">
    <mergeCell ref="K1:T1"/>
    <mergeCell ref="F52:G52"/>
    <mergeCell ref="F53:G53"/>
    <mergeCell ref="M2:R2"/>
    <mergeCell ref="L3:S3"/>
    <mergeCell ref="AB48:AC48"/>
    <mergeCell ref="B49:C49"/>
    <mergeCell ref="D49:E49"/>
    <mergeCell ref="F49:K49"/>
    <mergeCell ref="L49:P49"/>
    <mergeCell ref="Q49:S49"/>
    <mergeCell ref="T49:U49"/>
    <mergeCell ref="B48:C48"/>
    <mergeCell ref="D48:E48"/>
    <mergeCell ref="F48:K48"/>
    <mergeCell ref="L48:P48"/>
    <mergeCell ref="Q48:S48"/>
    <mergeCell ref="T48:U48"/>
    <mergeCell ref="V48:W48"/>
    <mergeCell ref="X48:Y48"/>
    <mergeCell ref="Z48:AA48"/>
    <mergeCell ref="AB46:AC46"/>
    <mergeCell ref="B47:C47"/>
    <mergeCell ref="D47:E47"/>
    <mergeCell ref="X50:Y50"/>
    <mergeCell ref="Z50:AA50"/>
    <mergeCell ref="AB50:AC50"/>
    <mergeCell ref="V49:W49"/>
    <mergeCell ref="X49:Y49"/>
    <mergeCell ref="Z49:AA49"/>
    <mergeCell ref="AB49:AC49"/>
    <mergeCell ref="X47:Y47"/>
    <mergeCell ref="Z47:AA47"/>
    <mergeCell ref="AB47:AC47"/>
    <mergeCell ref="B50:C50"/>
    <mergeCell ref="D50:E50"/>
    <mergeCell ref="F50:K50"/>
    <mergeCell ref="L50:P50"/>
    <mergeCell ref="Q50:S50"/>
    <mergeCell ref="T50:U50"/>
    <mergeCell ref="Q47:S47"/>
    <mergeCell ref="T47:U47"/>
    <mergeCell ref="V47:W47"/>
    <mergeCell ref="F47:K47"/>
    <mergeCell ref="L47:P47"/>
    <mergeCell ref="V50:W50"/>
    <mergeCell ref="B46:C46"/>
    <mergeCell ref="D46:E46"/>
    <mergeCell ref="F46:K46"/>
    <mergeCell ref="L46:P46"/>
    <mergeCell ref="Q46:S46"/>
    <mergeCell ref="T46:U46"/>
    <mergeCell ref="V46:W46"/>
    <mergeCell ref="X46:Y46"/>
    <mergeCell ref="Z46:AA46"/>
    <mergeCell ref="AB44:AC44"/>
    <mergeCell ref="B45:C45"/>
    <mergeCell ref="D45:E45"/>
    <mergeCell ref="F45:K45"/>
    <mergeCell ref="L45:P45"/>
    <mergeCell ref="Q45:S45"/>
    <mergeCell ref="T45:U45"/>
    <mergeCell ref="V45:W45"/>
    <mergeCell ref="X45:Y45"/>
    <mergeCell ref="Z45:AA45"/>
    <mergeCell ref="AB45:AC45"/>
    <mergeCell ref="B44:C44"/>
    <mergeCell ref="D44:E44"/>
    <mergeCell ref="F44:K44"/>
    <mergeCell ref="L44:P44"/>
    <mergeCell ref="Q44:S44"/>
    <mergeCell ref="T44:U44"/>
    <mergeCell ref="V44:W44"/>
    <mergeCell ref="X44:Y44"/>
    <mergeCell ref="Z44:AA44"/>
    <mergeCell ref="AB42:AC42"/>
    <mergeCell ref="B43:C43"/>
    <mergeCell ref="D43:E43"/>
    <mergeCell ref="F43:K43"/>
    <mergeCell ref="L43:P43"/>
    <mergeCell ref="Q43:S43"/>
    <mergeCell ref="T43:U43"/>
    <mergeCell ref="V43:W43"/>
    <mergeCell ref="X43:Y43"/>
    <mergeCell ref="Z43:AA43"/>
    <mergeCell ref="AB43:AC43"/>
    <mergeCell ref="B42:C42"/>
    <mergeCell ref="D42:E42"/>
    <mergeCell ref="F42:K42"/>
    <mergeCell ref="L42:P42"/>
    <mergeCell ref="Q42:S42"/>
    <mergeCell ref="T42:U42"/>
    <mergeCell ref="V42:W42"/>
    <mergeCell ref="X42:Y42"/>
    <mergeCell ref="Z42:AA42"/>
    <mergeCell ref="AB40:AC40"/>
    <mergeCell ref="B41:C41"/>
    <mergeCell ref="D41:E41"/>
    <mergeCell ref="F41:K41"/>
    <mergeCell ref="L41:P41"/>
    <mergeCell ref="Q41:S41"/>
    <mergeCell ref="T41:U41"/>
    <mergeCell ref="V41:W41"/>
    <mergeCell ref="X41:Y41"/>
    <mergeCell ref="Z41:AA41"/>
    <mergeCell ref="AB41:AC41"/>
    <mergeCell ref="B40:C40"/>
    <mergeCell ref="D40:E40"/>
    <mergeCell ref="F40:K40"/>
    <mergeCell ref="L40:P40"/>
    <mergeCell ref="Q40:S40"/>
    <mergeCell ref="T40:U40"/>
    <mergeCell ref="V40:W40"/>
    <mergeCell ref="X40:Y40"/>
    <mergeCell ref="Z40:AA40"/>
    <mergeCell ref="AB38:AC38"/>
    <mergeCell ref="B39:C39"/>
    <mergeCell ref="D39:E39"/>
    <mergeCell ref="F39:K39"/>
    <mergeCell ref="L39:P39"/>
    <mergeCell ref="Q39:S39"/>
    <mergeCell ref="T39:U39"/>
    <mergeCell ref="V39:W39"/>
    <mergeCell ref="X39:Y39"/>
    <mergeCell ref="Z39:AA39"/>
    <mergeCell ref="AB39:AC39"/>
    <mergeCell ref="B38:C38"/>
    <mergeCell ref="D38:E38"/>
    <mergeCell ref="F38:K38"/>
    <mergeCell ref="L38:P38"/>
    <mergeCell ref="Q38:S38"/>
    <mergeCell ref="T38:U38"/>
    <mergeCell ref="V38:W38"/>
    <mergeCell ref="X38:Y38"/>
    <mergeCell ref="Z38:AA38"/>
    <mergeCell ref="AB36:AC36"/>
    <mergeCell ref="B37:C37"/>
    <mergeCell ref="D37:E37"/>
    <mergeCell ref="F37:K37"/>
    <mergeCell ref="L37:P37"/>
    <mergeCell ref="Q37:S37"/>
    <mergeCell ref="T37:U37"/>
    <mergeCell ref="V37:W37"/>
    <mergeCell ref="X37:Y37"/>
    <mergeCell ref="Z37:AA37"/>
    <mergeCell ref="AB37:AC37"/>
    <mergeCell ref="B36:C36"/>
    <mergeCell ref="D36:E36"/>
    <mergeCell ref="F36:K36"/>
    <mergeCell ref="L36:P36"/>
    <mergeCell ref="Q36:S36"/>
    <mergeCell ref="T36:U36"/>
    <mergeCell ref="V36:W36"/>
    <mergeCell ref="X36:Y36"/>
    <mergeCell ref="Z36:AA36"/>
    <mergeCell ref="AB34:AC34"/>
    <mergeCell ref="B35:C35"/>
    <mergeCell ref="D35:E35"/>
    <mergeCell ref="F35:K35"/>
    <mergeCell ref="L35:P35"/>
    <mergeCell ref="Q35:S35"/>
    <mergeCell ref="T35:U35"/>
    <mergeCell ref="V35:W35"/>
    <mergeCell ref="X35:Y35"/>
    <mergeCell ref="Z35:AA35"/>
    <mergeCell ref="AB35:AC35"/>
    <mergeCell ref="B34:C34"/>
    <mergeCell ref="D34:E34"/>
    <mergeCell ref="F34:K34"/>
    <mergeCell ref="L34:P34"/>
    <mergeCell ref="Q34:S34"/>
    <mergeCell ref="T34:U34"/>
    <mergeCell ref="V34:W34"/>
    <mergeCell ref="X34:Y34"/>
    <mergeCell ref="Z34:AA34"/>
    <mergeCell ref="AB32:AC32"/>
    <mergeCell ref="B33:C33"/>
    <mergeCell ref="D33:E33"/>
    <mergeCell ref="F33:K33"/>
    <mergeCell ref="L33:P33"/>
    <mergeCell ref="Q33:S33"/>
    <mergeCell ref="T33:U33"/>
    <mergeCell ref="V33:W33"/>
    <mergeCell ref="X33:Y33"/>
    <mergeCell ref="Z33:AA33"/>
    <mergeCell ref="AB33:AC33"/>
    <mergeCell ref="B32:C32"/>
    <mergeCell ref="D32:E32"/>
    <mergeCell ref="F32:K32"/>
    <mergeCell ref="L32:P32"/>
    <mergeCell ref="Q32:S32"/>
    <mergeCell ref="T32:U32"/>
    <mergeCell ref="V32:W32"/>
    <mergeCell ref="X32:Y32"/>
    <mergeCell ref="Z32:AA32"/>
    <mergeCell ref="AB30:AC30"/>
    <mergeCell ref="B31:C31"/>
    <mergeCell ref="D31:E31"/>
    <mergeCell ref="F31:K31"/>
    <mergeCell ref="L31:P31"/>
    <mergeCell ref="Q31:S31"/>
    <mergeCell ref="T31:U31"/>
    <mergeCell ref="V31:W31"/>
    <mergeCell ref="X31:Y31"/>
    <mergeCell ref="Z31:AA31"/>
    <mergeCell ref="AB31:AC31"/>
    <mergeCell ref="B30:C30"/>
    <mergeCell ref="D30:E30"/>
    <mergeCell ref="F30:K30"/>
    <mergeCell ref="L30:P30"/>
    <mergeCell ref="Q30:S30"/>
    <mergeCell ref="T30:U30"/>
    <mergeCell ref="V30:W30"/>
    <mergeCell ref="X30:Y30"/>
    <mergeCell ref="Z30:AA30"/>
    <mergeCell ref="AB28:AC28"/>
    <mergeCell ref="B29:C29"/>
    <mergeCell ref="D29:E29"/>
    <mergeCell ref="F29:K29"/>
    <mergeCell ref="L29:P29"/>
    <mergeCell ref="Q29:S29"/>
    <mergeCell ref="T29:U29"/>
    <mergeCell ref="V29:W29"/>
    <mergeCell ref="X29:Y29"/>
    <mergeCell ref="Z29:AA29"/>
    <mergeCell ref="AB29:AC29"/>
    <mergeCell ref="B28:C28"/>
    <mergeCell ref="D28:E28"/>
    <mergeCell ref="F28:K28"/>
    <mergeCell ref="L28:P28"/>
    <mergeCell ref="Q28:S28"/>
    <mergeCell ref="T28:U28"/>
    <mergeCell ref="V28:W28"/>
    <mergeCell ref="X28:Y28"/>
    <mergeCell ref="Z28:AA28"/>
    <mergeCell ref="AB26:AC26"/>
    <mergeCell ref="B27:C27"/>
    <mergeCell ref="D27:E27"/>
    <mergeCell ref="F27:K27"/>
    <mergeCell ref="L27:P27"/>
    <mergeCell ref="Q27:S27"/>
    <mergeCell ref="T27:U27"/>
    <mergeCell ref="V27:W27"/>
    <mergeCell ref="X27:Y27"/>
    <mergeCell ref="Z27:AA27"/>
    <mergeCell ref="AB27:AC27"/>
    <mergeCell ref="B26:C26"/>
    <mergeCell ref="D26:E26"/>
    <mergeCell ref="F26:K26"/>
    <mergeCell ref="L26:P26"/>
    <mergeCell ref="Q26:S26"/>
    <mergeCell ref="T26:U26"/>
    <mergeCell ref="V26:W26"/>
    <mergeCell ref="X26:Y26"/>
    <mergeCell ref="Z26:AA26"/>
    <mergeCell ref="AB24:AC24"/>
    <mergeCell ref="B25:C25"/>
    <mergeCell ref="D25:E25"/>
    <mergeCell ref="F25:K25"/>
    <mergeCell ref="L25:P25"/>
    <mergeCell ref="Q25:S25"/>
    <mergeCell ref="T25:U25"/>
    <mergeCell ref="V25:W25"/>
    <mergeCell ref="X25:Y25"/>
    <mergeCell ref="Z25:AA25"/>
    <mergeCell ref="AB25:AC25"/>
    <mergeCell ref="B24:C24"/>
    <mergeCell ref="D24:E24"/>
    <mergeCell ref="F24:K24"/>
    <mergeCell ref="L24:P24"/>
    <mergeCell ref="Q24:S24"/>
    <mergeCell ref="T24:U24"/>
    <mergeCell ref="V24:W24"/>
    <mergeCell ref="X24:Y24"/>
    <mergeCell ref="Z24:AA24"/>
    <mergeCell ref="AB22:AC22"/>
    <mergeCell ref="B23:C23"/>
    <mergeCell ref="D23:E23"/>
    <mergeCell ref="F23:K23"/>
    <mergeCell ref="L23:P23"/>
    <mergeCell ref="Q23:S23"/>
    <mergeCell ref="T23:U23"/>
    <mergeCell ref="V23:W23"/>
    <mergeCell ref="X23:Y23"/>
    <mergeCell ref="Z23:AA23"/>
    <mergeCell ref="AB23:AC23"/>
    <mergeCell ref="B22:C22"/>
    <mergeCell ref="D22:E22"/>
    <mergeCell ref="F22:K22"/>
    <mergeCell ref="L22:P22"/>
    <mergeCell ref="Q22:S22"/>
    <mergeCell ref="T22:U22"/>
    <mergeCell ref="V22:W22"/>
    <mergeCell ref="X22:Y22"/>
    <mergeCell ref="Z22:AA22"/>
    <mergeCell ref="AB20:AC20"/>
    <mergeCell ref="B21:C21"/>
    <mergeCell ref="D21:E21"/>
    <mergeCell ref="F21:K21"/>
    <mergeCell ref="L21:P21"/>
    <mergeCell ref="Q21:S21"/>
    <mergeCell ref="T21:U21"/>
    <mergeCell ref="V21:W21"/>
    <mergeCell ref="X21:Y21"/>
    <mergeCell ref="Z21:AA21"/>
    <mergeCell ref="AB21:AC21"/>
    <mergeCell ref="B20:C20"/>
    <mergeCell ref="D20:E20"/>
    <mergeCell ref="F20:K20"/>
    <mergeCell ref="L20:P20"/>
    <mergeCell ref="Q20:S20"/>
    <mergeCell ref="T20:U20"/>
    <mergeCell ref="V20:W20"/>
    <mergeCell ref="X20:Y20"/>
    <mergeCell ref="Z20:AA20"/>
    <mergeCell ref="AB18:AC18"/>
    <mergeCell ref="B19:C19"/>
    <mergeCell ref="D19:E19"/>
    <mergeCell ref="F19:K19"/>
    <mergeCell ref="L19:P19"/>
    <mergeCell ref="Q19:S19"/>
    <mergeCell ref="T19:U19"/>
    <mergeCell ref="V19:W19"/>
    <mergeCell ref="X19:Y19"/>
    <mergeCell ref="Z19:AA19"/>
    <mergeCell ref="AB19:AC19"/>
    <mergeCell ref="B18:C18"/>
    <mergeCell ref="D18:E18"/>
    <mergeCell ref="F18:K18"/>
    <mergeCell ref="L18:P18"/>
    <mergeCell ref="Q18:S18"/>
    <mergeCell ref="T18:U18"/>
    <mergeCell ref="V18:W18"/>
    <mergeCell ref="X18:Y18"/>
    <mergeCell ref="Z18:AA18"/>
    <mergeCell ref="AB16:AC16"/>
    <mergeCell ref="B17:C17"/>
    <mergeCell ref="D17:E17"/>
    <mergeCell ref="F17:K17"/>
    <mergeCell ref="L17:P17"/>
    <mergeCell ref="Q17:S17"/>
    <mergeCell ref="T17:U17"/>
    <mergeCell ref="V17:W17"/>
    <mergeCell ref="X17:Y17"/>
    <mergeCell ref="Z17:AA17"/>
    <mergeCell ref="AB17:AC17"/>
    <mergeCell ref="B16:C16"/>
    <mergeCell ref="D16:E16"/>
    <mergeCell ref="F16:K16"/>
    <mergeCell ref="L16:P16"/>
    <mergeCell ref="Q16:S16"/>
    <mergeCell ref="T16:U16"/>
    <mergeCell ref="V16:W16"/>
    <mergeCell ref="X16:Y16"/>
    <mergeCell ref="Z16:AA16"/>
    <mergeCell ref="AB14:AC14"/>
    <mergeCell ref="B15:C15"/>
    <mergeCell ref="D15:E15"/>
    <mergeCell ref="F15:K15"/>
    <mergeCell ref="L15:P15"/>
    <mergeCell ref="Q15:S15"/>
    <mergeCell ref="T15:U15"/>
    <mergeCell ref="V15:W15"/>
    <mergeCell ref="X15:Y15"/>
    <mergeCell ref="Z15:AA15"/>
    <mergeCell ref="AB15:AC15"/>
    <mergeCell ref="B14:C14"/>
    <mergeCell ref="D14:E14"/>
    <mergeCell ref="F14:K14"/>
    <mergeCell ref="L14:P14"/>
    <mergeCell ref="Q14:S14"/>
    <mergeCell ref="T14:U14"/>
    <mergeCell ref="V14:W14"/>
    <mergeCell ref="X14:Y14"/>
    <mergeCell ref="Z14:AA14"/>
    <mergeCell ref="AB12:AC12"/>
    <mergeCell ref="B13:C13"/>
    <mergeCell ref="D13:E13"/>
    <mergeCell ref="F13:K13"/>
    <mergeCell ref="L13:P13"/>
    <mergeCell ref="Q13:S13"/>
    <mergeCell ref="T13:U13"/>
    <mergeCell ref="V13:W13"/>
    <mergeCell ref="X13:Y13"/>
    <mergeCell ref="Z13:AA13"/>
    <mergeCell ref="AB13:AC13"/>
    <mergeCell ref="B12:C12"/>
    <mergeCell ref="D12:E12"/>
    <mergeCell ref="F12:K12"/>
    <mergeCell ref="L12:P12"/>
    <mergeCell ref="Q12:S12"/>
    <mergeCell ref="T12:U12"/>
    <mergeCell ref="V12:W12"/>
    <mergeCell ref="X12:Y12"/>
    <mergeCell ref="Z12:AA12"/>
    <mergeCell ref="AB10:AC10"/>
    <mergeCell ref="B11:C11"/>
    <mergeCell ref="D11:E11"/>
    <mergeCell ref="F11:K11"/>
    <mergeCell ref="L11:P11"/>
    <mergeCell ref="Q11:S11"/>
    <mergeCell ref="T11:U11"/>
    <mergeCell ref="V11:W11"/>
    <mergeCell ref="X11:Y11"/>
    <mergeCell ref="Z11:AA11"/>
    <mergeCell ref="AB11:AC11"/>
    <mergeCell ref="B10:C10"/>
    <mergeCell ref="D10:E10"/>
    <mergeCell ref="F10:K10"/>
    <mergeCell ref="L10:P10"/>
    <mergeCell ref="Q10:S10"/>
    <mergeCell ref="T10:U10"/>
    <mergeCell ref="V10:W10"/>
    <mergeCell ref="X10:Y10"/>
    <mergeCell ref="Z10:AA10"/>
    <mergeCell ref="AA2:AC2"/>
    <mergeCell ref="B4:C7"/>
    <mergeCell ref="D4:E7"/>
    <mergeCell ref="F4:K7"/>
    <mergeCell ref="L4:P7"/>
    <mergeCell ref="Q4:S7"/>
    <mergeCell ref="T4:U7"/>
    <mergeCell ref="V4:W7"/>
    <mergeCell ref="X4:Y7"/>
    <mergeCell ref="Z4:AA7"/>
    <mergeCell ref="AB4:AC7"/>
    <mergeCell ref="AB8:AC8"/>
    <mergeCell ref="B9:C9"/>
    <mergeCell ref="D9:E9"/>
    <mergeCell ref="F9:K9"/>
    <mergeCell ref="L9:P9"/>
    <mergeCell ref="Q9:S9"/>
    <mergeCell ref="T9:U9"/>
    <mergeCell ref="V9:W9"/>
    <mergeCell ref="X9:Y9"/>
    <mergeCell ref="Z9:AA9"/>
    <mergeCell ref="AB9:AC9"/>
    <mergeCell ref="B8:C8"/>
    <mergeCell ref="D8:E8"/>
    <mergeCell ref="F8:K8"/>
    <mergeCell ref="L8:P8"/>
    <mergeCell ref="Q8:S8"/>
    <mergeCell ref="T8:U8"/>
    <mergeCell ref="V8:W8"/>
    <mergeCell ref="X8:Y8"/>
    <mergeCell ref="Z8:AA8"/>
  </mergeCells>
  <phoneticPr fontId="4" type="noConversion"/>
  <dataValidations xWindow="77" yWindow="295" count="9">
    <dataValidation allowBlank="1" showInputMessage="1" showErrorMessage="1" promptTitle="GOLF DAY/ORGANISERS NAME" prompt="Enter the name of the golf day and/or the organiser." sqref="F8:K50" xr:uid="{00000000-0002-0000-0700-000000000000}"/>
    <dataValidation allowBlank="1" showInputMessage="1" showErrorMessage="1" promptTitle="NOTES" prompt="The space here is for you to type any brief notes you have about this booking." sqref="L8:P50" xr:uid="{00000000-0002-0000-07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700-000002000000}">
      <formula1>$AH$55:$AH$58</formula1>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700-000003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700-000004000000}">
      <formula1>F$53</formula1>
      <formula2>F$52</formula2>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700-000005000000}">
      <formula1>0</formula1>
      <formula2>300</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7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7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700-000008000000}">
      <formula1>0</formula1>
      <formula2>50000</formula2>
    </dataValidation>
  </dataValidations>
  <pageMargins left="0.16" right="0.16" top="0.21" bottom="0.21" header="0.5" footer="0.5"/>
  <colBreaks count="1" manualBreakCount="1">
    <brk id="30" max="1048575" man="1"/>
  </colBreaks>
  <drawing r:id="rId1"/>
  <legacyDrawingHF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102"/>
  <sheetViews>
    <sheetView showRowColHeaders="0" zoomScale="125" workbookViewId="0">
      <pane ySplit="7" topLeftCell="A8" activePane="bottomLeft" state="frozen"/>
      <selection pane="bottomLeft" activeCell="B1" sqref="B1"/>
    </sheetView>
  </sheetViews>
  <sheetFormatPr baseColWidth="10" defaultColWidth="0" defaultRowHeight="11" zeroHeight="1"/>
  <cols>
    <col min="1" max="1" width="0.5" style="9" customWidth="1"/>
    <col min="2" max="29" width="4" style="9" customWidth="1"/>
    <col min="30" max="30" width="0.5" style="9" customWidth="1"/>
    <col min="31" max="34" width="0" style="9" hidden="1" customWidth="1"/>
    <col min="35" max="16384" width="10.6640625" style="9" hidden="1"/>
  </cols>
  <sheetData>
    <row r="1" spans="1:33" ht="13" customHeight="1">
      <c r="A1" s="12"/>
      <c r="G1" s="24"/>
      <c r="H1" s="24"/>
      <c r="I1" s="24"/>
      <c r="J1" s="24"/>
      <c r="K1" s="228" t="s">
        <v>145</v>
      </c>
      <c r="L1" s="228"/>
      <c r="M1" s="228"/>
      <c r="N1" s="228"/>
      <c r="O1" s="228"/>
      <c r="P1" s="228"/>
      <c r="Q1" s="228"/>
      <c r="R1" s="228"/>
      <c r="S1" s="228"/>
      <c r="T1" s="228"/>
      <c r="U1" s="24"/>
      <c r="V1" s="24"/>
      <c r="W1" s="24"/>
      <c r="X1" s="24"/>
      <c r="Y1" s="24"/>
      <c r="Z1" s="24"/>
      <c r="AA1" s="10"/>
      <c r="AB1" s="10"/>
      <c r="AC1" s="11" t="str">
        <f>Sep!AC1</f>
        <v>© Promote Golf 2025 - Version 1.0</v>
      </c>
    </row>
    <row r="2" spans="1:33">
      <c r="A2" s="13"/>
      <c r="G2" s="24"/>
      <c r="H2" s="24"/>
      <c r="I2" s="24"/>
      <c r="J2" s="24"/>
      <c r="K2" s="24"/>
      <c r="L2" s="24"/>
      <c r="M2" s="228" t="str">
        <f>"June "&amp;'Set-Up'!$B$12</f>
        <v xml:space="preserve">June </v>
      </c>
      <c r="N2" s="228"/>
      <c r="O2" s="228"/>
      <c r="P2" s="228"/>
      <c r="Q2" s="228"/>
      <c r="R2" s="228"/>
      <c r="S2" s="24"/>
      <c r="T2" s="24"/>
      <c r="U2" s="24"/>
      <c r="V2" s="24"/>
      <c r="W2" s="24"/>
      <c r="X2" s="24"/>
      <c r="Y2" s="24"/>
      <c r="Z2" s="24"/>
      <c r="AA2" s="232">
        <f ca="1">NOW()</f>
        <v>45933.450954513886</v>
      </c>
      <c r="AB2" s="232"/>
      <c r="AC2" s="232"/>
    </row>
    <row r="3" spans="1:33" ht="11" customHeight="1" thickBot="1">
      <c r="A3" s="13"/>
      <c r="G3" s="25"/>
      <c r="H3" s="25"/>
      <c r="I3" s="25"/>
      <c r="J3" s="25"/>
      <c r="K3" s="25"/>
      <c r="L3" s="229" t="str">
        <f>'Set-Up'!$B$8&amp;Jun!AF4&amp;'Set-Up'!$N$8</f>
        <v/>
      </c>
      <c r="M3" s="229"/>
      <c r="N3" s="229"/>
      <c r="O3" s="229"/>
      <c r="P3" s="229"/>
      <c r="Q3" s="229"/>
      <c r="R3" s="229"/>
      <c r="S3" s="229"/>
      <c r="T3" s="25"/>
      <c r="U3" s="25"/>
      <c r="V3" s="25"/>
      <c r="W3" s="25"/>
      <c r="X3" s="25"/>
      <c r="Y3" s="25"/>
      <c r="Z3" s="25"/>
      <c r="AC3" s="16" t="str">
        <f>"DATA AUDIT RESULT - "&amp;V99</f>
        <v>DATA AUDIT RESULT - PASS</v>
      </c>
    </row>
    <row r="4" spans="1:33" ht="11" customHeight="1">
      <c r="A4" s="15"/>
      <c r="B4" s="207" t="s">
        <v>137</v>
      </c>
      <c r="C4" s="208"/>
      <c r="D4" s="213" t="s">
        <v>139</v>
      </c>
      <c r="E4" s="208"/>
      <c r="F4" s="217" t="s">
        <v>138</v>
      </c>
      <c r="G4" s="217"/>
      <c r="H4" s="217"/>
      <c r="I4" s="217"/>
      <c r="J4" s="217"/>
      <c r="K4" s="218"/>
      <c r="L4" s="233" t="s">
        <v>136</v>
      </c>
      <c r="M4" s="234"/>
      <c r="N4" s="234"/>
      <c r="O4" s="234"/>
      <c r="P4" s="235"/>
      <c r="Q4" s="213" t="s">
        <v>73</v>
      </c>
      <c r="R4" s="213"/>
      <c r="S4" s="242"/>
      <c r="T4" s="213" t="s">
        <v>140</v>
      </c>
      <c r="U4" s="208"/>
      <c r="V4" s="213" t="s">
        <v>67</v>
      </c>
      <c r="W4" s="208"/>
      <c r="X4" s="213" t="s">
        <v>0</v>
      </c>
      <c r="Y4" s="208"/>
      <c r="Z4" s="213" t="s">
        <v>11</v>
      </c>
      <c r="AA4" s="208"/>
      <c r="AB4" s="213" t="s">
        <v>74</v>
      </c>
      <c r="AC4" s="242"/>
      <c r="AE4" s="8"/>
      <c r="AF4" s="8" t="str">
        <f>IF('Set-Up'!$N$8="",""," - ")</f>
        <v/>
      </c>
      <c r="AG4" s="8"/>
    </row>
    <row r="5" spans="1:33" ht="11" customHeight="1">
      <c r="A5" s="15"/>
      <c r="B5" s="209"/>
      <c r="C5" s="210"/>
      <c r="D5" s="214"/>
      <c r="E5" s="210"/>
      <c r="F5" s="219"/>
      <c r="G5" s="219"/>
      <c r="H5" s="219"/>
      <c r="I5" s="219"/>
      <c r="J5" s="219"/>
      <c r="K5" s="220"/>
      <c r="L5" s="236"/>
      <c r="M5" s="237"/>
      <c r="N5" s="237"/>
      <c r="O5" s="237"/>
      <c r="P5" s="238"/>
      <c r="Q5" s="214"/>
      <c r="R5" s="214"/>
      <c r="S5" s="243"/>
      <c r="T5" s="214"/>
      <c r="U5" s="210"/>
      <c r="V5" s="214"/>
      <c r="W5" s="210"/>
      <c r="X5" s="214"/>
      <c r="Y5" s="210"/>
      <c r="Z5" s="214"/>
      <c r="AA5" s="210"/>
      <c r="AB5" s="214"/>
      <c r="AC5" s="243"/>
      <c r="AE5" s="8"/>
      <c r="AF5" s="8"/>
      <c r="AG5" s="8"/>
    </row>
    <row r="6" spans="1:33">
      <c r="A6" s="15"/>
      <c r="B6" s="209"/>
      <c r="C6" s="210"/>
      <c r="D6" s="214"/>
      <c r="E6" s="210"/>
      <c r="F6" s="219"/>
      <c r="G6" s="219"/>
      <c r="H6" s="219"/>
      <c r="I6" s="219"/>
      <c r="J6" s="219"/>
      <c r="K6" s="220"/>
      <c r="L6" s="236"/>
      <c r="M6" s="237"/>
      <c r="N6" s="237"/>
      <c r="O6" s="237"/>
      <c r="P6" s="238"/>
      <c r="Q6" s="214"/>
      <c r="R6" s="214"/>
      <c r="S6" s="243"/>
      <c r="T6" s="214"/>
      <c r="U6" s="210"/>
      <c r="V6" s="214"/>
      <c r="W6" s="210"/>
      <c r="X6" s="214"/>
      <c r="Y6" s="210"/>
      <c r="Z6" s="214"/>
      <c r="AA6" s="210"/>
      <c r="AB6" s="214"/>
      <c r="AC6" s="243"/>
      <c r="AE6" s="8"/>
      <c r="AF6" s="8"/>
      <c r="AG6" s="8"/>
    </row>
    <row r="7" spans="1:33" ht="11" customHeight="1" thickBot="1">
      <c r="A7" s="15"/>
      <c r="B7" s="211"/>
      <c r="C7" s="212"/>
      <c r="D7" s="215"/>
      <c r="E7" s="212"/>
      <c r="F7" s="221"/>
      <c r="G7" s="221"/>
      <c r="H7" s="221"/>
      <c r="I7" s="221"/>
      <c r="J7" s="221"/>
      <c r="K7" s="222"/>
      <c r="L7" s="239"/>
      <c r="M7" s="240"/>
      <c r="N7" s="240"/>
      <c r="O7" s="240"/>
      <c r="P7" s="241"/>
      <c r="Q7" s="215"/>
      <c r="R7" s="215"/>
      <c r="S7" s="244"/>
      <c r="T7" s="215"/>
      <c r="U7" s="212"/>
      <c r="V7" s="215"/>
      <c r="W7" s="212"/>
      <c r="X7" s="215"/>
      <c r="Y7" s="212"/>
      <c r="Z7" s="215"/>
      <c r="AA7" s="212"/>
      <c r="AB7" s="215"/>
      <c r="AC7" s="244"/>
      <c r="AE7" s="8"/>
      <c r="AF7" s="8"/>
      <c r="AG7" s="8"/>
    </row>
    <row r="8" spans="1:33">
      <c r="A8" s="15"/>
      <c r="B8" s="277"/>
      <c r="C8" s="264"/>
      <c r="D8" s="265"/>
      <c r="E8" s="266"/>
      <c r="F8" s="268"/>
      <c r="G8" s="267"/>
      <c r="H8" s="267"/>
      <c r="I8" s="267"/>
      <c r="J8" s="267"/>
      <c r="K8" s="278"/>
      <c r="L8" s="230"/>
      <c r="M8" s="216"/>
      <c r="N8" s="216"/>
      <c r="O8" s="216"/>
      <c r="P8" s="216"/>
      <c r="Q8" s="257"/>
      <c r="R8" s="203"/>
      <c r="S8" s="224"/>
      <c r="T8" s="203"/>
      <c r="U8" s="204"/>
      <c r="V8" s="205"/>
      <c r="W8" s="206"/>
      <c r="X8" s="205"/>
      <c r="Y8" s="206"/>
      <c r="Z8" s="205"/>
      <c r="AA8" s="206"/>
      <c r="AB8" s="274" t="str">
        <f>IF((V8+X8+Z8)&gt;0.1,(V8+X8+Z8),"")</f>
        <v/>
      </c>
      <c r="AC8" s="275"/>
      <c r="AE8" s="8"/>
      <c r="AF8" s="8"/>
      <c r="AG8" s="8"/>
    </row>
    <row r="9" spans="1:33">
      <c r="A9" s="15"/>
      <c r="B9" s="199"/>
      <c r="C9" s="256"/>
      <c r="D9" s="201"/>
      <c r="E9" s="202"/>
      <c r="F9" s="230"/>
      <c r="G9" s="216"/>
      <c r="H9" s="216"/>
      <c r="I9" s="216"/>
      <c r="J9" s="216"/>
      <c r="K9" s="231"/>
      <c r="L9" s="230"/>
      <c r="M9" s="216"/>
      <c r="N9" s="216"/>
      <c r="O9" s="216"/>
      <c r="P9" s="216"/>
      <c r="Q9" s="257"/>
      <c r="R9" s="203"/>
      <c r="S9" s="224"/>
      <c r="T9" s="203"/>
      <c r="U9" s="204"/>
      <c r="V9" s="205"/>
      <c r="W9" s="206"/>
      <c r="X9" s="205"/>
      <c r="Y9" s="206"/>
      <c r="Z9" s="205"/>
      <c r="AA9" s="206"/>
      <c r="AB9" s="245" t="str">
        <f t="shared" ref="AB9:AB50" si="0">IF((V9+X9+Z9)&gt;0.1,(V9+X9+Z9),"")</f>
        <v/>
      </c>
      <c r="AC9" s="246"/>
      <c r="AE9" s="8"/>
      <c r="AF9" s="8"/>
      <c r="AG9" s="8"/>
    </row>
    <row r="10" spans="1:33">
      <c r="A10" s="15"/>
      <c r="B10" s="199"/>
      <c r="C10" s="256"/>
      <c r="D10" s="201"/>
      <c r="E10" s="202"/>
      <c r="F10" s="230"/>
      <c r="G10" s="216"/>
      <c r="H10" s="216"/>
      <c r="I10" s="216"/>
      <c r="J10" s="216"/>
      <c r="K10" s="231"/>
      <c r="L10" s="230"/>
      <c r="M10" s="216"/>
      <c r="N10" s="216"/>
      <c r="O10" s="216"/>
      <c r="P10" s="216"/>
      <c r="Q10" s="257"/>
      <c r="R10" s="203"/>
      <c r="S10" s="224"/>
      <c r="T10" s="203"/>
      <c r="U10" s="204"/>
      <c r="V10" s="205"/>
      <c r="W10" s="206"/>
      <c r="X10" s="205"/>
      <c r="Y10" s="206"/>
      <c r="Z10" s="205"/>
      <c r="AA10" s="206"/>
      <c r="AB10" s="245" t="str">
        <f t="shared" si="0"/>
        <v/>
      </c>
      <c r="AC10" s="246"/>
      <c r="AE10" s="8"/>
      <c r="AF10" s="8"/>
      <c r="AG10" s="8"/>
    </row>
    <row r="11" spans="1:33">
      <c r="A11" s="15"/>
      <c r="B11" s="199"/>
      <c r="C11" s="256"/>
      <c r="D11" s="201"/>
      <c r="E11" s="202"/>
      <c r="F11" s="230"/>
      <c r="G11" s="216"/>
      <c r="H11" s="216"/>
      <c r="I11" s="216"/>
      <c r="J11" s="216"/>
      <c r="K11" s="231"/>
      <c r="L11" s="230"/>
      <c r="M11" s="216"/>
      <c r="N11" s="216"/>
      <c r="O11" s="216"/>
      <c r="P11" s="216"/>
      <c r="Q11" s="257"/>
      <c r="R11" s="203"/>
      <c r="S11" s="224"/>
      <c r="T11" s="203"/>
      <c r="U11" s="204"/>
      <c r="V11" s="205"/>
      <c r="W11" s="206"/>
      <c r="X11" s="205"/>
      <c r="Y11" s="206"/>
      <c r="Z11" s="205"/>
      <c r="AA11" s="206"/>
      <c r="AB11" s="245" t="str">
        <f t="shared" si="0"/>
        <v/>
      </c>
      <c r="AC11" s="246"/>
      <c r="AE11" s="8"/>
      <c r="AF11" s="8"/>
      <c r="AG11" s="8"/>
    </row>
    <row r="12" spans="1:33">
      <c r="A12" s="15"/>
      <c r="B12" s="199"/>
      <c r="C12" s="256"/>
      <c r="D12" s="201"/>
      <c r="E12" s="202"/>
      <c r="F12" s="230"/>
      <c r="G12" s="216"/>
      <c r="H12" s="216"/>
      <c r="I12" s="216"/>
      <c r="J12" s="216"/>
      <c r="K12" s="231"/>
      <c r="L12" s="230"/>
      <c r="M12" s="216"/>
      <c r="N12" s="216"/>
      <c r="O12" s="216"/>
      <c r="P12" s="216"/>
      <c r="Q12" s="257"/>
      <c r="R12" s="203"/>
      <c r="S12" s="224"/>
      <c r="T12" s="203"/>
      <c r="U12" s="204"/>
      <c r="V12" s="205"/>
      <c r="W12" s="206"/>
      <c r="X12" s="205"/>
      <c r="Y12" s="206"/>
      <c r="Z12" s="205"/>
      <c r="AA12" s="206"/>
      <c r="AB12" s="245" t="str">
        <f t="shared" si="0"/>
        <v/>
      </c>
      <c r="AC12" s="246"/>
      <c r="AE12" s="8"/>
      <c r="AF12" s="8"/>
      <c r="AG12" s="8"/>
    </row>
    <row r="13" spans="1:33">
      <c r="A13" s="15"/>
      <c r="B13" s="199"/>
      <c r="C13" s="256"/>
      <c r="D13" s="201"/>
      <c r="E13" s="202"/>
      <c r="F13" s="230"/>
      <c r="G13" s="216"/>
      <c r="H13" s="216"/>
      <c r="I13" s="216"/>
      <c r="J13" s="216"/>
      <c r="K13" s="231"/>
      <c r="L13" s="230"/>
      <c r="M13" s="216"/>
      <c r="N13" s="216"/>
      <c r="O13" s="216"/>
      <c r="P13" s="216"/>
      <c r="Q13" s="257"/>
      <c r="R13" s="203"/>
      <c r="S13" s="224"/>
      <c r="T13" s="203"/>
      <c r="U13" s="204"/>
      <c r="V13" s="205"/>
      <c r="W13" s="206"/>
      <c r="X13" s="205"/>
      <c r="Y13" s="206"/>
      <c r="Z13" s="205"/>
      <c r="AA13" s="206"/>
      <c r="AB13" s="245" t="str">
        <f t="shared" si="0"/>
        <v/>
      </c>
      <c r="AC13" s="246"/>
      <c r="AE13" s="8"/>
      <c r="AF13" s="8"/>
      <c r="AG13" s="8"/>
    </row>
    <row r="14" spans="1:33">
      <c r="A14" s="15"/>
      <c r="B14" s="199"/>
      <c r="C14" s="256"/>
      <c r="D14" s="201"/>
      <c r="E14" s="202"/>
      <c r="F14" s="230"/>
      <c r="G14" s="216"/>
      <c r="H14" s="216"/>
      <c r="I14" s="216"/>
      <c r="J14" s="216"/>
      <c r="K14" s="231"/>
      <c r="L14" s="230"/>
      <c r="M14" s="216"/>
      <c r="N14" s="216"/>
      <c r="O14" s="216"/>
      <c r="P14" s="216"/>
      <c r="Q14" s="257"/>
      <c r="R14" s="203"/>
      <c r="S14" s="224"/>
      <c r="T14" s="203"/>
      <c r="U14" s="204"/>
      <c r="V14" s="205"/>
      <c r="W14" s="206"/>
      <c r="X14" s="205"/>
      <c r="Y14" s="206"/>
      <c r="Z14" s="205"/>
      <c r="AA14" s="206"/>
      <c r="AB14" s="245" t="str">
        <f t="shared" si="0"/>
        <v/>
      </c>
      <c r="AC14" s="246"/>
      <c r="AE14" s="8"/>
      <c r="AF14" s="8"/>
      <c r="AG14" s="8"/>
    </row>
    <row r="15" spans="1:33">
      <c r="A15" s="15"/>
      <c r="B15" s="199"/>
      <c r="C15" s="256"/>
      <c r="D15" s="201"/>
      <c r="E15" s="202"/>
      <c r="F15" s="230"/>
      <c r="G15" s="216"/>
      <c r="H15" s="216"/>
      <c r="I15" s="216"/>
      <c r="J15" s="216"/>
      <c r="K15" s="231"/>
      <c r="L15" s="230"/>
      <c r="M15" s="216"/>
      <c r="N15" s="216"/>
      <c r="O15" s="216"/>
      <c r="P15" s="216"/>
      <c r="Q15" s="257"/>
      <c r="R15" s="203"/>
      <c r="S15" s="224"/>
      <c r="T15" s="203"/>
      <c r="U15" s="204"/>
      <c r="V15" s="205"/>
      <c r="W15" s="206"/>
      <c r="X15" s="205"/>
      <c r="Y15" s="206"/>
      <c r="Z15" s="205"/>
      <c r="AA15" s="206"/>
      <c r="AB15" s="245" t="str">
        <f t="shared" si="0"/>
        <v/>
      </c>
      <c r="AC15" s="246"/>
      <c r="AE15" s="8"/>
      <c r="AF15" s="8"/>
      <c r="AG15" s="8"/>
    </row>
    <row r="16" spans="1:33">
      <c r="A16" s="15"/>
      <c r="B16" s="199"/>
      <c r="C16" s="256"/>
      <c r="D16" s="201"/>
      <c r="E16" s="202"/>
      <c r="F16" s="230"/>
      <c r="G16" s="216"/>
      <c r="H16" s="216"/>
      <c r="I16" s="216"/>
      <c r="J16" s="216"/>
      <c r="K16" s="231"/>
      <c r="L16" s="230"/>
      <c r="M16" s="216"/>
      <c r="N16" s="216"/>
      <c r="O16" s="216"/>
      <c r="P16" s="216"/>
      <c r="Q16" s="257"/>
      <c r="R16" s="203"/>
      <c r="S16" s="224"/>
      <c r="T16" s="203"/>
      <c r="U16" s="204"/>
      <c r="V16" s="205"/>
      <c r="W16" s="206"/>
      <c r="X16" s="205"/>
      <c r="Y16" s="206"/>
      <c r="Z16" s="205"/>
      <c r="AA16" s="206"/>
      <c r="AB16" s="245" t="str">
        <f t="shared" si="0"/>
        <v/>
      </c>
      <c r="AC16" s="246"/>
      <c r="AE16" s="8"/>
      <c r="AF16" s="8"/>
      <c r="AG16" s="8"/>
    </row>
    <row r="17" spans="1:33">
      <c r="A17" s="15"/>
      <c r="B17" s="199"/>
      <c r="C17" s="256"/>
      <c r="D17" s="201"/>
      <c r="E17" s="202"/>
      <c r="F17" s="230"/>
      <c r="G17" s="216"/>
      <c r="H17" s="216"/>
      <c r="I17" s="216"/>
      <c r="J17" s="216"/>
      <c r="K17" s="231"/>
      <c r="L17" s="230"/>
      <c r="M17" s="216"/>
      <c r="N17" s="216"/>
      <c r="O17" s="216"/>
      <c r="P17" s="216"/>
      <c r="Q17" s="257"/>
      <c r="R17" s="203"/>
      <c r="S17" s="224"/>
      <c r="T17" s="203"/>
      <c r="U17" s="204"/>
      <c r="V17" s="205"/>
      <c r="W17" s="206"/>
      <c r="X17" s="205"/>
      <c r="Y17" s="206"/>
      <c r="Z17" s="205"/>
      <c r="AA17" s="206"/>
      <c r="AB17" s="245" t="str">
        <f t="shared" si="0"/>
        <v/>
      </c>
      <c r="AC17" s="246"/>
      <c r="AE17" s="8"/>
      <c r="AF17" s="8"/>
      <c r="AG17" s="8"/>
    </row>
    <row r="18" spans="1:33">
      <c r="A18" s="15"/>
      <c r="B18" s="199"/>
      <c r="C18" s="256"/>
      <c r="D18" s="201"/>
      <c r="E18" s="202"/>
      <c r="F18" s="230"/>
      <c r="G18" s="216"/>
      <c r="H18" s="216"/>
      <c r="I18" s="216"/>
      <c r="J18" s="216"/>
      <c r="K18" s="231"/>
      <c r="L18" s="230"/>
      <c r="M18" s="216"/>
      <c r="N18" s="216"/>
      <c r="O18" s="216"/>
      <c r="P18" s="216"/>
      <c r="Q18" s="257"/>
      <c r="R18" s="203"/>
      <c r="S18" s="224"/>
      <c r="T18" s="203"/>
      <c r="U18" s="204"/>
      <c r="V18" s="205"/>
      <c r="W18" s="206"/>
      <c r="X18" s="205"/>
      <c r="Y18" s="206"/>
      <c r="Z18" s="205"/>
      <c r="AA18" s="206"/>
      <c r="AB18" s="245" t="str">
        <f t="shared" si="0"/>
        <v/>
      </c>
      <c r="AC18" s="246"/>
      <c r="AE18" s="8"/>
      <c r="AF18" s="8"/>
      <c r="AG18" s="8"/>
    </row>
    <row r="19" spans="1:33">
      <c r="A19" s="15"/>
      <c r="B19" s="199"/>
      <c r="C19" s="256"/>
      <c r="D19" s="201"/>
      <c r="E19" s="202"/>
      <c r="F19" s="230"/>
      <c r="G19" s="216"/>
      <c r="H19" s="216"/>
      <c r="I19" s="216"/>
      <c r="J19" s="216"/>
      <c r="K19" s="231"/>
      <c r="L19" s="230"/>
      <c r="M19" s="216"/>
      <c r="N19" s="216"/>
      <c r="O19" s="216"/>
      <c r="P19" s="216"/>
      <c r="Q19" s="257"/>
      <c r="R19" s="203"/>
      <c r="S19" s="224"/>
      <c r="T19" s="203"/>
      <c r="U19" s="204"/>
      <c r="V19" s="205"/>
      <c r="W19" s="206"/>
      <c r="X19" s="205"/>
      <c r="Y19" s="206"/>
      <c r="Z19" s="205"/>
      <c r="AA19" s="206"/>
      <c r="AB19" s="245" t="str">
        <f t="shared" si="0"/>
        <v/>
      </c>
      <c r="AC19" s="246"/>
      <c r="AE19" s="8"/>
      <c r="AF19" s="8"/>
      <c r="AG19" s="8"/>
    </row>
    <row r="20" spans="1:33">
      <c r="A20" s="15"/>
      <c r="B20" s="199"/>
      <c r="C20" s="256"/>
      <c r="D20" s="201"/>
      <c r="E20" s="202"/>
      <c r="F20" s="230"/>
      <c r="G20" s="216"/>
      <c r="H20" s="216"/>
      <c r="I20" s="216"/>
      <c r="J20" s="216"/>
      <c r="K20" s="231"/>
      <c r="L20" s="230"/>
      <c r="M20" s="216"/>
      <c r="N20" s="216"/>
      <c r="O20" s="216"/>
      <c r="P20" s="216"/>
      <c r="Q20" s="257"/>
      <c r="R20" s="203"/>
      <c r="S20" s="224"/>
      <c r="T20" s="203"/>
      <c r="U20" s="204"/>
      <c r="V20" s="205"/>
      <c r="W20" s="206"/>
      <c r="X20" s="205"/>
      <c r="Y20" s="206"/>
      <c r="Z20" s="205"/>
      <c r="AA20" s="206"/>
      <c r="AB20" s="245" t="str">
        <f t="shared" si="0"/>
        <v/>
      </c>
      <c r="AC20" s="246"/>
      <c r="AE20" s="8"/>
      <c r="AF20" s="8"/>
      <c r="AG20" s="8"/>
    </row>
    <row r="21" spans="1:33">
      <c r="A21" s="15"/>
      <c r="B21" s="199"/>
      <c r="C21" s="256"/>
      <c r="D21" s="201"/>
      <c r="E21" s="202"/>
      <c r="F21" s="230"/>
      <c r="G21" s="216"/>
      <c r="H21" s="216"/>
      <c r="I21" s="216"/>
      <c r="J21" s="216"/>
      <c r="K21" s="231"/>
      <c r="L21" s="230"/>
      <c r="M21" s="216"/>
      <c r="N21" s="216"/>
      <c r="O21" s="216"/>
      <c r="P21" s="216"/>
      <c r="Q21" s="257"/>
      <c r="R21" s="203"/>
      <c r="S21" s="224"/>
      <c r="T21" s="203"/>
      <c r="U21" s="204"/>
      <c r="V21" s="205"/>
      <c r="W21" s="206"/>
      <c r="X21" s="205"/>
      <c r="Y21" s="206"/>
      <c r="Z21" s="205"/>
      <c r="AA21" s="206"/>
      <c r="AB21" s="245" t="str">
        <f t="shared" si="0"/>
        <v/>
      </c>
      <c r="AC21" s="246"/>
      <c r="AE21" s="8"/>
      <c r="AF21" s="8"/>
      <c r="AG21" s="8"/>
    </row>
    <row r="22" spans="1:33">
      <c r="A22" s="15"/>
      <c r="B22" s="199"/>
      <c r="C22" s="256"/>
      <c r="D22" s="201"/>
      <c r="E22" s="202"/>
      <c r="F22" s="230"/>
      <c r="G22" s="216"/>
      <c r="H22" s="216"/>
      <c r="I22" s="216"/>
      <c r="J22" s="216"/>
      <c r="K22" s="231"/>
      <c r="L22" s="230"/>
      <c r="M22" s="216"/>
      <c r="N22" s="216"/>
      <c r="O22" s="216"/>
      <c r="P22" s="216"/>
      <c r="Q22" s="257"/>
      <c r="R22" s="203"/>
      <c r="S22" s="224"/>
      <c r="T22" s="203"/>
      <c r="U22" s="204"/>
      <c r="V22" s="205"/>
      <c r="W22" s="206"/>
      <c r="X22" s="205"/>
      <c r="Y22" s="206"/>
      <c r="Z22" s="205"/>
      <c r="AA22" s="206"/>
      <c r="AB22" s="245" t="str">
        <f t="shared" si="0"/>
        <v/>
      </c>
      <c r="AC22" s="246"/>
      <c r="AE22" s="8"/>
      <c r="AF22" s="8"/>
      <c r="AG22" s="8"/>
    </row>
    <row r="23" spans="1:33">
      <c r="A23" s="15"/>
      <c r="B23" s="199"/>
      <c r="C23" s="256"/>
      <c r="D23" s="201"/>
      <c r="E23" s="202"/>
      <c r="F23" s="230"/>
      <c r="G23" s="216"/>
      <c r="H23" s="216"/>
      <c r="I23" s="216"/>
      <c r="J23" s="216"/>
      <c r="K23" s="231"/>
      <c r="L23" s="230"/>
      <c r="M23" s="216"/>
      <c r="N23" s="216"/>
      <c r="O23" s="216"/>
      <c r="P23" s="216"/>
      <c r="Q23" s="257"/>
      <c r="R23" s="203"/>
      <c r="S23" s="224"/>
      <c r="T23" s="203"/>
      <c r="U23" s="204"/>
      <c r="V23" s="205"/>
      <c r="W23" s="206"/>
      <c r="X23" s="205"/>
      <c r="Y23" s="206"/>
      <c r="Z23" s="205"/>
      <c r="AA23" s="206"/>
      <c r="AB23" s="245" t="str">
        <f t="shared" si="0"/>
        <v/>
      </c>
      <c r="AC23" s="246"/>
      <c r="AE23" s="8"/>
      <c r="AF23" s="8"/>
      <c r="AG23" s="8"/>
    </row>
    <row r="24" spans="1:33">
      <c r="A24" s="15"/>
      <c r="B24" s="199"/>
      <c r="C24" s="256"/>
      <c r="D24" s="201"/>
      <c r="E24" s="202"/>
      <c r="F24" s="230"/>
      <c r="G24" s="216"/>
      <c r="H24" s="216"/>
      <c r="I24" s="216"/>
      <c r="J24" s="216"/>
      <c r="K24" s="231"/>
      <c r="L24" s="230"/>
      <c r="M24" s="216"/>
      <c r="N24" s="216"/>
      <c r="O24" s="216"/>
      <c r="P24" s="216"/>
      <c r="Q24" s="257"/>
      <c r="R24" s="203"/>
      <c r="S24" s="224"/>
      <c r="T24" s="203"/>
      <c r="U24" s="204"/>
      <c r="V24" s="205"/>
      <c r="W24" s="206"/>
      <c r="X24" s="205"/>
      <c r="Y24" s="206"/>
      <c r="Z24" s="205"/>
      <c r="AA24" s="206"/>
      <c r="AB24" s="245" t="str">
        <f t="shared" si="0"/>
        <v/>
      </c>
      <c r="AC24" s="246"/>
      <c r="AE24" s="8"/>
      <c r="AF24" s="8"/>
      <c r="AG24" s="8"/>
    </row>
    <row r="25" spans="1:33">
      <c r="A25" s="15"/>
      <c r="B25" s="199"/>
      <c r="C25" s="256"/>
      <c r="D25" s="201"/>
      <c r="E25" s="202"/>
      <c r="F25" s="216"/>
      <c r="G25" s="216"/>
      <c r="H25" s="216"/>
      <c r="I25" s="216"/>
      <c r="J25" s="216"/>
      <c r="K25" s="216"/>
      <c r="L25" s="230"/>
      <c r="M25" s="216"/>
      <c r="N25" s="216"/>
      <c r="O25" s="216"/>
      <c r="P25" s="216"/>
      <c r="Q25" s="257"/>
      <c r="R25" s="203"/>
      <c r="S25" s="224"/>
      <c r="T25" s="203"/>
      <c r="U25" s="204"/>
      <c r="V25" s="205"/>
      <c r="W25" s="206"/>
      <c r="X25" s="205"/>
      <c r="Y25" s="206"/>
      <c r="Z25" s="205"/>
      <c r="AA25" s="206"/>
      <c r="AB25" s="245" t="str">
        <f t="shared" si="0"/>
        <v/>
      </c>
      <c r="AC25" s="246"/>
      <c r="AE25" s="8"/>
      <c r="AF25" s="8"/>
      <c r="AG25" s="8"/>
    </row>
    <row r="26" spans="1:33">
      <c r="A26" s="15"/>
      <c r="B26" s="199"/>
      <c r="C26" s="256"/>
      <c r="D26" s="201"/>
      <c r="E26" s="202"/>
      <c r="F26" s="216"/>
      <c r="G26" s="216"/>
      <c r="H26" s="216"/>
      <c r="I26" s="216"/>
      <c r="J26" s="216"/>
      <c r="K26" s="216"/>
      <c r="L26" s="230"/>
      <c r="M26" s="216"/>
      <c r="N26" s="216"/>
      <c r="O26" s="216"/>
      <c r="P26" s="216"/>
      <c r="Q26" s="257"/>
      <c r="R26" s="203"/>
      <c r="S26" s="224"/>
      <c r="T26" s="203"/>
      <c r="U26" s="204"/>
      <c r="V26" s="205"/>
      <c r="W26" s="206"/>
      <c r="X26" s="205"/>
      <c r="Y26" s="206"/>
      <c r="Z26" s="205"/>
      <c r="AA26" s="206"/>
      <c r="AB26" s="245" t="str">
        <f t="shared" si="0"/>
        <v/>
      </c>
      <c r="AC26" s="246"/>
      <c r="AE26" s="8"/>
      <c r="AF26" s="8"/>
      <c r="AG26" s="8"/>
    </row>
    <row r="27" spans="1:33">
      <c r="A27" s="15"/>
      <c r="B27" s="199"/>
      <c r="C27" s="256"/>
      <c r="D27" s="201"/>
      <c r="E27" s="202"/>
      <c r="F27" s="216"/>
      <c r="G27" s="216"/>
      <c r="H27" s="216"/>
      <c r="I27" s="216"/>
      <c r="J27" s="216"/>
      <c r="K27" s="216"/>
      <c r="L27" s="230"/>
      <c r="M27" s="216"/>
      <c r="N27" s="216"/>
      <c r="O27" s="216"/>
      <c r="P27" s="216"/>
      <c r="Q27" s="257"/>
      <c r="R27" s="203"/>
      <c r="S27" s="224"/>
      <c r="T27" s="203"/>
      <c r="U27" s="204"/>
      <c r="V27" s="205"/>
      <c r="W27" s="206"/>
      <c r="X27" s="205"/>
      <c r="Y27" s="206"/>
      <c r="Z27" s="205"/>
      <c r="AA27" s="206"/>
      <c r="AB27" s="245" t="str">
        <f t="shared" si="0"/>
        <v/>
      </c>
      <c r="AC27" s="246"/>
      <c r="AE27" s="8"/>
      <c r="AF27" s="8"/>
      <c r="AG27" s="8"/>
    </row>
    <row r="28" spans="1:33">
      <c r="A28" s="15"/>
      <c r="B28" s="199"/>
      <c r="C28" s="256"/>
      <c r="D28" s="201"/>
      <c r="E28" s="202"/>
      <c r="F28" s="216"/>
      <c r="G28" s="216"/>
      <c r="H28" s="216"/>
      <c r="I28" s="216"/>
      <c r="J28" s="216"/>
      <c r="K28" s="216"/>
      <c r="L28" s="230"/>
      <c r="M28" s="216"/>
      <c r="N28" s="216"/>
      <c r="O28" s="216"/>
      <c r="P28" s="216"/>
      <c r="Q28" s="257"/>
      <c r="R28" s="203"/>
      <c r="S28" s="224"/>
      <c r="T28" s="203"/>
      <c r="U28" s="204"/>
      <c r="V28" s="205"/>
      <c r="W28" s="206"/>
      <c r="X28" s="205"/>
      <c r="Y28" s="206"/>
      <c r="Z28" s="205"/>
      <c r="AA28" s="206"/>
      <c r="AB28" s="245" t="str">
        <f t="shared" si="0"/>
        <v/>
      </c>
      <c r="AC28" s="246"/>
      <c r="AE28" s="8"/>
      <c r="AF28" s="8"/>
      <c r="AG28" s="8"/>
    </row>
    <row r="29" spans="1:33">
      <c r="A29" s="15"/>
      <c r="B29" s="199"/>
      <c r="C29" s="256"/>
      <c r="D29" s="201"/>
      <c r="E29" s="202"/>
      <c r="F29" s="216"/>
      <c r="G29" s="216"/>
      <c r="H29" s="216"/>
      <c r="I29" s="216"/>
      <c r="J29" s="216"/>
      <c r="K29" s="216"/>
      <c r="L29" s="230"/>
      <c r="M29" s="216"/>
      <c r="N29" s="216"/>
      <c r="O29" s="216"/>
      <c r="P29" s="216"/>
      <c r="Q29" s="257"/>
      <c r="R29" s="203"/>
      <c r="S29" s="224"/>
      <c r="T29" s="203"/>
      <c r="U29" s="204"/>
      <c r="V29" s="205"/>
      <c r="W29" s="206"/>
      <c r="X29" s="205"/>
      <c r="Y29" s="206"/>
      <c r="Z29" s="205"/>
      <c r="AA29" s="206"/>
      <c r="AB29" s="245" t="str">
        <f t="shared" si="0"/>
        <v/>
      </c>
      <c r="AC29" s="246"/>
      <c r="AE29" s="8"/>
      <c r="AF29" s="8"/>
      <c r="AG29" s="8"/>
    </row>
    <row r="30" spans="1:33">
      <c r="A30" s="15"/>
      <c r="B30" s="199"/>
      <c r="C30" s="256"/>
      <c r="D30" s="201"/>
      <c r="E30" s="202"/>
      <c r="F30" s="216"/>
      <c r="G30" s="216"/>
      <c r="H30" s="216"/>
      <c r="I30" s="216"/>
      <c r="J30" s="216"/>
      <c r="K30" s="216"/>
      <c r="L30" s="230"/>
      <c r="M30" s="216"/>
      <c r="N30" s="216"/>
      <c r="O30" s="216"/>
      <c r="P30" s="216"/>
      <c r="Q30" s="257"/>
      <c r="R30" s="203"/>
      <c r="S30" s="224"/>
      <c r="T30" s="203"/>
      <c r="U30" s="204"/>
      <c r="V30" s="205"/>
      <c r="W30" s="206"/>
      <c r="X30" s="205"/>
      <c r="Y30" s="206"/>
      <c r="Z30" s="205"/>
      <c r="AA30" s="206"/>
      <c r="AB30" s="245" t="str">
        <f t="shared" si="0"/>
        <v/>
      </c>
      <c r="AC30" s="246"/>
      <c r="AE30" s="8"/>
      <c r="AF30" s="8"/>
      <c r="AG30" s="8"/>
    </row>
    <row r="31" spans="1:33">
      <c r="A31" s="15"/>
      <c r="B31" s="199"/>
      <c r="C31" s="256"/>
      <c r="D31" s="201"/>
      <c r="E31" s="202"/>
      <c r="F31" s="216"/>
      <c r="G31" s="216"/>
      <c r="H31" s="216"/>
      <c r="I31" s="216"/>
      <c r="J31" s="216"/>
      <c r="K31" s="216"/>
      <c r="L31" s="230"/>
      <c r="M31" s="216"/>
      <c r="N31" s="216"/>
      <c r="O31" s="216"/>
      <c r="P31" s="216"/>
      <c r="Q31" s="257"/>
      <c r="R31" s="203"/>
      <c r="S31" s="224"/>
      <c r="T31" s="203"/>
      <c r="U31" s="204"/>
      <c r="V31" s="205"/>
      <c r="W31" s="206"/>
      <c r="X31" s="205"/>
      <c r="Y31" s="206"/>
      <c r="Z31" s="205"/>
      <c r="AA31" s="206"/>
      <c r="AB31" s="245" t="str">
        <f t="shared" si="0"/>
        <v/>
      </c>
      <c r="AC31" s="246"/>
      <c r="AE31" s="8"/>
      <c r="AF31" s="8"/>
      <c r="AG31" s="8"/>
    </row>
    <row r="32" spans="1:33">
      <c r="A32" s="15"/>
      <c r="B32" s="199"/>
      <c r="C32" s="256"/>
      <c r="D32" s="201"/>
      <c r="E32" s="202"/>
      <c r="F32" s="216"/>
      <c r="G32" s="216"/>
      <c r="H32" s="216"/>
      <c r="I32" s="216"/>
      <c r="J32" s="216"/>
      <c r="K32" s="216"/>
      <c r="L32" s="230"/>
      <c r="M32" s="216"/>
      <c r="N32" s="216"/>
      <c r="O32" s="216"/>
      <c r="P32" s="216"/>
      <c r="Q32" s="257"/>
      <c r="R32" s="203"/>
      <c r="S32" s="224"/>
      <c r="T32" s="203"/>
      <c r="U32" s="204"/>
      <c r="V32" s="205"/>
      <c r="W32" s="206"/>
      <c r="X32" s="205"/>
      <c r="Y32" s="206"/>
      <c r="Z32" s="205"/>
      <c r="AA32" s="206"/>
      <c r="AB32" s="245" t="str">
        <f t="shared" si="0"/>
        <v/>
      </c>
      <c r="AC32" s="246"/>
      <c r="AE32" s="8"/>
      <c r="AF32" s="8"/>
      <c r="AG32" s="8"/>
    </row>
    <row r="33" spans="1:33">
      <c r="A33" s="15"/>
      <c r="B33" s="199"/>
      <c r="C33" s="256"/>
      <c r="D33" s="201"/>
      <c r="E33" s="202"/>
      <c r="F33" s="216"/>
      <c r="G33" s="216"/>
      <c r="H33" s="216"/>
      <c r="I33" s="216"/>
      <c r="J33" s="216"/>
      <c r="K33" s="216"/>
      <c r="L33" s="230"/>
      <c r="M33" s="216"/>
      <c r="N33" s="216"/>
      <c r="O33" s="216"/>
      <c r="P33" s="216"/>
      <c r="Q33" s="257"/>
      <c r="R33" s="203"/>
      <c r="S33" s="224"/>
      <c r="T33" s="203"/>
      <c r="U33" s="204"/>
      <c r="V33" s="205"/>
      <c r="W33" s="206"/>
      <c r="X33" s="205"/>
      <c r="Y33" s="206"/>
      <c r="Z33" s="205"/>
      <c r="AA33" s="206"/>
      <c r="AB33" s="245" t="str">
        <f t="shared" si="0"/>
        <v/>
      </c>
      <c r="AC33" s="246"/>
      <c r="AE33" s="8"/>
      <c r="AF33" s="8"/>
      <c r="AG33" s="8"/>
    </row>
    <row r="34" spans="1:33">
      <c r="A34" s="15"/>
      <c r="B34" s="199"/>
      <c r="C34" s="256"/>
      <c r="D34" s="201"/>
      <c r="E34" s="202"/>
      <c r="F34" s="216"/>
      <c r="G34" s="216"/>
      <c r="H34" s="216"/>
      <c r="I34" s="216"/>
      <c r="J34" s="216"/>
      <c r="K34" s="216"/>
      <c r="L34" s="230"/>
      <c r="M34" s="216"/>
      <c r="N34" s="216"/>
      <c r="O34" s="216"/>
      <c r="P34" s="216"/>
      <c r="Q34" s="257"/>
      <c r="R34" s="203"/>
      <c r="S34" s="224"/>
      <c r="T34" s="203"/>
      <c r="U34" s="204"/>
      <c r="V34" s="205"/>
      <c r="W34" s="206"/>
      <c r="X34" s="205"/>
      <c r="Y34" s="206"/>
      <c r="Z34" s="205"/>
      <c r="AA34" s="206"/>
      <c r="AB34" s="245" t="str">
        <f t="shared" si="0"/>
        <v/>
      </c>
      <c r="AC34" s="246"/>
      <c r="AE34" s="8"/>
      <c r="AF34" s="8"/>
      <c r="AG34" s="8"/>
    </row>
    <row r="35" spans="1:33">
      <c r="A35" s="15"/>
      <c r="B35" s="199"/>
      <c r="C35" s="256"/>
      <c r="D35" s="201"/>
      <c r="E35" s="202"/>
      <c r="F35" s="216"/>
      <c r="G35" s="216"/>
      <c r="H35" s="216"/>
      <c r="I35" s="216"/>
      <c r="J35" s="216"/>
      <c r="K35" s="216"/>
      <c r="L35" s="230"/>
      <c r="M35" s="216"/>
      <c r="N35" s="216"/>
      <c r="O35" s="216"/>
      <c r="P35" s="216"/>
      <c r="Q35" s="257"/>
      <c r="R35" s="203"/>
      <c r="S35" s="224"/>
      <c r="T35" s="203"/>
      <c r="U35" s="204"/>
      <c r="V35" s="205"/>
      <c r="W35" s="206"/>
      <c r="X35" s="205"/>
      <c r="Y35" s="206"/>
      <c r="Z35" s="205"/>
      <c r="AA35" s="206"/>
      <c r="AB35" s="245" t="str">
        <f t="shared" si="0"/>
        <v/>
      </c>
      <c r="AC35" s="246"/>
      <c r="AE35" s="8"/>
      <c r="AF35" s="8"/>
      <c r="AG35" s="8"/>
    </row>
    <row r="36" spans="1:33">
      <c r="A36" s="15"/>
      <c r="B36" s="199"/>
      <c r="C36" s="256"/>
      <c r="D36" s="201"/>
      <c r="E36" s="202"/>
      <c r="F36" s="216"/>
      <c r="G36" s="216"/>
      <c r="H36" s="216"/>
      <c r="I36" s="216"/>
      <c r="J36" s="216"/>
      <c r="K36" s="216"/>
      <c r="L36" s="230"/>
      <c r="M36" s="216"/>
      <c r="N36" s="216"/>
      <c r="O36" s="216"/>
      <c r="P36" s="216"/>
      <c r="Q36" s="257"/>
      <c r="R36" s="203"/>
      <c r="S36" s="224"/>
      <c r="T36" s="203"/>
      <c r="U36" s="204"/>
      <c r="V36" s="205"/>
      <c r="W36" s="206"/>
      <c r="X36" s="205"/>
      <c r="Y36" s="206"/>
      <c r="Z36" s="205"/>
      <c r="AA36" s="206"/>
      <c r="AB36" s="245" t="str">
        <f t="shared" si="0"/>
        <v/>
      </c>
      <c r="AC36" s="246"/>
      <c r="AE36" s="8"/>
      <c r="AF36" s="8"/>
      <c r="AG36" s="8"/>
    </row>
    <row r="37" spans="1:33">
      <c r="A37" s="15"/>
      <c r="B37" s="199"/>
      <c r="C37" s="256"/>
      <c r="D37" s="201"/>
      <c r="E37" s="202"/>
      <c r="F37" s="216"/>
      <c r="G37" s="216"/>
      <c r="H37" s="216"/>
      <c r="I37" s="216"/>
      <c r="J37" s="216"/>
      <c r="K37" s="216"/>
      <c r="L37" s="230"/>
      <c r="M37" s="216"/>
      <c r="N37" s="216"/>
      <c r="O37" s="216"/>
      <c r="P37" s="216"/>
      <c r="Q37" s="257"/>
      <c r="R37" s="203"/>
      <c r="S37" s="224"/>
      <c r="T37" s="203"/>
      <c r="U37" s="204"/>
      <c r="V37" s="205"/>
      <c r="W37" s="206"/>
      <c r="X37" s="205"/>
      <c r="Y37" s="206"/>
      <c r="Z37" s="205"/>
      <c r="AA37" s="206"/>
      <c r="AB37" s="245" t="str">
        <f t="shared" si="0"/>
        <v/>
      </c>
      <c r="AC37" s="246"/>
      <c r="AE37" s="8"/>
      <c r="AF37" s="8"/>
      <c r="AG37" s="8"/>
    </row>
    <row r="38" spans="1:33">
      <c r="A38" s="15"/>
      <c r="B38" s="199"/>
      <c r="C38" s="256"/>
      <c r="D38" s="201"/>
      <c r="E38" s="202"/>
      <c r="F38" s="216"/>
      <c r="G38" s="216"/>
      <c r="H38" s="216"/>
      <c r="I38" s="216"/>
      <c r="J38" s="216"/>
      <c r="K38" s="216"/>
      <c r="L38" s="230"/>
      <c r="M38" s="216"/>
      <c r="N38" s="216"/>
      <c r="O38" s="216"/>
      <c r="P38" s="216"/>
      <c r="Q38" s="257"/>
      <c r="R38" s="203"/>
      <c r="S38" s="224"/>
      <c r="T38" s="203"/>
      <c r="U38" s="204"/>
      <c r="V38" s="205"/>
      <c r="W38" s="206"/>
      <c r="X38" s="205"/>
      <c r="Y38" s="206"/>
      <c r="Z38" s="205"/>
      <c r="AA38" s="206"/>
      <c r="AB38" s="245" t="str">
        <f t="shared" si="0"/>
        <v/>
      </c>
      <c r="AC38" s="246"/>
      <c r="AE38" s="8"/>
      <c r="AF38" s="8"/>
      <c r="AG38" s="8"/>
    </row>
    <row r="39" spans="1:33">
      <c r="A39" s="15"/>
      <c r="B39" s="199"/>
      <c r="C39" s="256"/>
      <c r="D39" s="201"/>
      <c r="E39" s="202"/>
      <c r="F39" s="216"/>
      <c r="G39" s="216"/>
      <c r="H39" s="216"/>
      <c r="I39" s="216"/>
      <c r="J39" s="216"/>
      <c r="K39" s="216"/>
      <c r="L39" s="230"/>
      <c r="M39" s="216"/>
      <c r="N39" s="216"/>
      <c r="O39" s="216"/>
      <c r="P39" s="216"/>
      <c r="Q39" s="257"/>
      <c r="R39" s="203"/>
      <c r="S39" s="224"/>
      <c r="T39" s="203"/>
      <c r="U39" s="204"/>
      <c r="V39" s="205"/>
      <c r="W39" s="206"/>
      <c r="X39" s="205"/>
      <c r="Y39" s="206"/>
      <c r="Z39" s="205"/>
      <c r="AA39" s="206"/>
      <c r="AB39" s="245" t="str">
        <f t="shared" si="0"/>
        <v/>
      </c>
      <c r="AC39" s="246"/>
      <c r="AE39" s="8"/>
      <c r="AF39" s="8"/>
      <c r="AG39" s="8"/>
    </row>
    <row r="40" spans="1:33">
      <c r="A40" s="15"/>
      <c r="B40" s="199"/>
      <c r="C40" s="256"/>
      <c r="D40" s="201"/>
      <c r="E40" s="202"/>
      <c r="F40" s="216"/>
      <c r="G40" s="216"/>
      <c r="H40" s="216"/>
      <c r="I40" s="216"/>
      <c r="J40" s="216"/>
      <c r="K40" s="216"/>
      <c r="L40" s="230"/>
      <c r="M40" s="216"/>
      <c r="N40" s="216"/>
      <c r="O40" s="216"/>
      <c r="P40" s="216"/>
      <c r="Q40" s="257"/>
      <c r="R40" s="203"/>
      <c r="S40" s="224"/>
      <c r="T40" s="203"/>
      <c r="U40" s="204"/>
      <c r="V40" s="205"/>
      <c r="W40" s="206"/>
      <c r="X40" s="205"/>
      <c r="Y40" s="206"/>
      <c r="Z40" s="205"/>
      <c r="AA40" s="206"/>
      <c r="AB40" s="245" t="str">
        <f t="shared" si="0"/>
        <v/>
      </c>
      <c r="AC40" s="246"/>
      <c r="AE40" s="8"/>
      <c r="AF40" s="8"/>
      <c r="AG40" s="8"/>
    </row>
    <row r="41" spans="1:33">
      <c r="A41" s="15"/>
      <c r="B41" s="199"/>
      <c r="C41" s="256"/>
      <c r="D41" s="201"/>
      <c r="E41" s="202"/>
      <c r="F41" s="216"/>
      <c r="G41" s="216"/>
      <c r="H41" s="216"/>
      <c r="I41" s="216"/>
      <c r="J41" s="216"/>
      <c r="K41" s="216"/>
      <c r="L41" s="230"/>
      <c r="M41" s="216"/>
      <c r="N41" s="216"/>
      <c r="O41" s="216"/>
      <c r="P41" s="216"/>
      <c r="Q41" s="257"/>
      <c r="R41" s="203"/>
      <c r="S41" s="224"/>
      <c r="T41" s="203"/>
      <c r="U41" s="204"/>
      <c r="V41" s="205"/>
      <c r="W41" s="206"/>
      <c r="X41" s="205"/>
      <c r="Y41" s="206"/>
      <c r="Z41" s="205"/>
      <c r="AA41" s="206"/>
      <c r="AB41" s="245" t="str">
        <f t="shared" si="0"/>
        <v/>
      </c>
      <c r="AC41" s="246"/>
      <c r="AE41" s="8"/>
      <c r="AF41" s="8"/>
      <c r="AG41" s="8"/>
    </row>
    <row r="42" spans="1:33">
      <c r="A42" s="15"/>
      <c r="B42" s="199"/>
      <c r="C42" s="256"/>
      <c r="D42" s="201"/>
      <c r="E42" s="202"/>
      <c r="F42" s="216"/>
      <c r="G42" s="216"/>
      <c r="H42" s="216"/>
      <c r="I42" s="216"/>
      <c r="J42" s="216"/>
      <c r="K42" s="216"/>
      <c r="L42" s="230"/>
      <c r="M42" s="216"/>
      <c r="N42" s="216"/>
      <c r="O42" s="216"/>
      <c r="P42" s="216"/>
      <c r="Q42" s="257"/>
      <c r="R42" s="203"/>
      <c r="S42" s="224"/>
      <c r="T42" s="203"/>
      <c r="U42" s="204"/>
      <c r="V42" s="205"/>
      <c r="W42" s="206"/>
      <c r="X42" s="205"/>
      <c r="Y42" s="206"/>
      <c r="Z42" s="205"/>
      <c r="AA42" s="206"/>
      <c r="AB42" s="245" t="str">
        <f t="shared" si="0"/>
        <v/>
      </c>
      <c r="AC42" s="246"/>
      <c r="AE42" s="8"/>
      <c r="AF42" s="8"/>
      <c r="AG42" s="8"/>
    </row>
    <row r="43" spans="1:33">
      <c r="A43" s="15"/>
      <c r="B43" s="199"/>
      <c r="C43" s="256"/>
      <c r="D43" s="201"/>
      <c r="E43" s="202"/>
      <c r="F43" s="216"/>
      <c r="G43" s="216"/>
      <c r="H43" s="216"/>
      <c r="I43" s="216"/>
      <c r="J43" s="216"/>
      <c r="K43" s="216"/>
      <c r="L43" s="230"/>
      <c r="M43" s="216"/>
      <c r="N43" s="216"/>
      <c r="O43" s="216"/>
      <c r="P43" s="216"/>
      <c r="Q43" s="257"/>
      <c r="R43" s="203"/>
      <c r="S43" s="224"/>
      <c r="T43" s="203"/>
      <c r="U43" s="204"/>
      <c r="V43" s="205"/>
      <c r="W43" s="206"/>
      <c r="X43" s="205"/>
      <c r="Y43" s="206"/>
      <c r="Z43" s="205"/>
      <c r="AA43" s="206"/>
      <c r="AB43" s="245" t="str">
        <f t="shared" si="0"/>
        <v/>
      </c>
      <c r="AC43" s="246"/>
      <c r="AE43" s="8"/>
      <c r="AF43" s="8"/>
      <c r="AG43" s="8"/>
    </row>
    <row r="44" spans="1:33">
      <c r="A44" s="15"/>
      <c r="B44" s="199"/>
      <c r="C44" s="256"/>
      <c r="D44" s="201"/>
      <c r="E44" s="202"/>
      <c r="F44" s="216"/>
      <c r="G44" s="216"/>
      <c r="H44" s="216"/>
      <c r="I44" s="216"/>
      <c r="J44" s="216"/>
      <c r="K44" s="216"/>
      <c r="L44" s="230"/>
      <c r="M44" s="216"/>
      <c r="N44" s="216"/>
      <c r="O44" s="216"/>
      <c r="P44" s="216"/>
      <c r="Q44" s="257"/>
      <c r="R44" s="203"/>
      <c r="S44" s="224"/>
      <c r="T44" s="203"/>
      <c r="U44" s="204"/>
      <c r="V44" s="205"/>
      <c r="W44" s="206"/>
      <c r="X44" s="205"/>
      <c r="Y44" s="206"/>
      <c r="Z44" s="205"/>
      <c r="AA44" s="206"/>
      <c r="AB44" s="245" t="str">
        <f t="shared" si="0"/>
        <v/>
      </c>
      <c r="AC44" s="246"/>
      <c r="AE44" s="8"/>
      <c r="AF44" s="8"/>
      <c r="AG44" s="8"/>
    </row>
    <row r="45" spans="1:33">
      <c r="A45" s="15"/>
      <c r="B45" s="199"/>
      <c r="C45" s="256"/>
      <c r="D45" s="201"/>
      <c r="E45" s="202"/>
      <c r="F45" s="216"/>
      <c r="G45" s="216"/>
      <c r="H45" s="216"/>
      <c r="I45" s="216"/>
      <c r="J45" s="216"/>
      <c r="K45" s="216"/>
      <c r="L45" s="230"/>
      <c r="M45" s="216"/>
      <c r="N45" s="216"/>
      <c r="O45" s="216"/>
      <c r="P45" s="216"/>
      <c r="Q45" s="257"/>
      <c r="R45" s="203"/>
      <c r="S45" s="224"/>
      <c r="T45" s="203"/>
      <c r="U45" s="204"/>
      <c r="V45" s="205"/>
      <c r="W45" s="206"/>
      <c r="X45" s="205"/>
      <c r="Y45" s="206"/>
      <c r="Z45" s="205"/>
      <c r="AA45" s="206"/>
      <c r="AB45" s="245" t="str">
        <f t="shared" si="0"/>
        <v/>
      </c>
      <c r="AC45" s="246"/>
      <c r="AE45" s="8"/>
      <c r="AF45" s="8"/>
      <c r="AG45" s="8"/>
    </row>
    <row r="46" spans="1:33">
      <c r="A46" s="15"/>
      <c r="B46" s="199"/>
      <c r="C46" s="256"/>
      <c r="D46" s="201"/>
      <c r="E46" s="202"/>
      <c r="F46" s="216"/>
      <c r="G46" s="216"/>
      <c r="H46" s="216"/>
      <c r="I46" s="216"/>
      <c r="J46" s="216"/>
      <c r="K46" s="216"/>
      <c r="L46" s="230"/>
      <c r="M46" s="216"/>
      <c r="N46" s="216"/>
      <c r="O46" s="216"/>
      <c r="P46" s="216"/>
      <c r="Q46" s="257"/>
      <c r="R46" s="203"/>
      <c r="S46" s="224"/>
      <c r="T46" s="203"/>
      <c r="U46" s="204"/>
      <c r="V46" s="205"/>
      <c r="W46" s="206"/>
      <c r="X46" s="205"/>
      <c r="Y46" s="206"/>
      <c r="Z46" s="205"/>
      <c r="AA46" s="206"/>
      <c r="AB46" s="245" t="str">
        <f t="shared" si="0"/>
        <v/>
      </c>
      <c r="AC46" s="246"/>
      <c r="AE46" s="8"/>
      <c r="AF46" s="8"/>
      <c r="AG46" s="8"/>
    </row>
    <row r="47" spans="1:33">
      <c r="A47" s="15"/>
      <c r="B47" s="199"/>
      <c r="C47" s="256"/>
      <c r="D47" s="201"/>
      <c r="E47" s="202"/>
      <c r="F47" s="216"/>
      <c r="G47" s="216"/>
      <c r="H47" s="216"/>
      <c r="I47" s="216"/>
      <c r="J47" s="216"/>
      <c r="K47" s="216"/>
      <c r="L47" s="230"/>
      <c r="M47" s="216"/>
      <c r="N47" s="216"/>
      <c r="O47" s="216"/>
      <c r="P47" s="216"/>
      <c r="Q47" s="257"/>
      <c r="R47" s="203"/>
      <c r="S47" s="224"/>
      <c r="T47" s="203"/>
      <c r="U47" s="204"/>
      <c r="V47" s="205"/>
      <c r="W47" s="206"/>
      <c r="X47" s="205"/>
      <c r="Y47" s="206"/>
      <c r="Z47" s="205"/>
      <c r="AA47" s="206"/>
      <c r="AB47" s="245" t="str">
        <f t="shared" si="0"/>
        <v/>
      </c>
      <c r="AC47" s="246"/>
      <c r="AE47" s="8"/>
      <c r="AF47" s="8"/>
      <c r="AG47" s="8"/>
    </row>
    <row r="48" spans="1:33">
      <c r="A48" s="15"/>
      <c r="B48" s="199"/>
      <c r="C48" s="256"/>
      <c r="D48" s="201"/>
      <c r="E48" s="202"/>
      <c r="F48" s="216"/>
      <c r="G48" s="216"/>
      <c r="H48" s="216"/>
      <c r="I48" s="216"/>
      <c r="J48" s="216"/>
      <c r="K48" s="216"/>
      <c r="L48" s="230"/>
      <c r="M48" s="216"/>
      <c r="N48" s="216"/>
      <c r="O48" s="216"/>
      <c r="P48" s="216"/>
      <c r="Q48" s="257"/>
      <c r="R48" s="203"/>
      <c r="S48" s="224"/>
      <c r="T48" s="203"/>
      <c r="U48" s="204"/>
      <c r="V48" s="205"/>
      <c r="W48" s="206"/>
      <c r="X48" s="205"/>
      <c r="Y48" s="206"/>
      <c r="Z48" s="205"/>
      <c r="AA48" s="206"/>
      <c r="AB48" s="245" t="str">
        <f t="shared" si="0"/>
        <v/>
      </c>
      <c r="AC48" s="246"/>
      <c r="AE48" s="8"/>
      <c r="AF48" s="8"/>
      <c r="AG48" s="8"/>
    </row>
    <row r="49" spans="1:34">
      <c r="A49" s="15"/>
      <c r="B49" s="199"/>
      <c r="C49" s="256"/>
      <c r="D49" s="201"/>
      <c r="E49" s="202"/>
      <c r="F49" s="216"/>
      <c r="G49" s="216"/>
      <c r="H49" s="216"/>
      <c r="I49" s="216"/>
      <c r="J49" s="216"/>
      <c r="K49" s="216"/>
      <c r="L49" s="230"/>
      <c r="M49" s="216"/>
      <c r="N49" s="216"/>
      <c r="O49" s="216"/>
      <c r="P49" s="216"/>
      <c r="Q49" s="257"/>
      <c r="R49" s="203"/>
      <c r="S49" s="224"/>
      <c r="T49" s="203"/>
      <c r="U49" s="204"/>
      <c r="V49" s="205"/>
      <c r="W49" s="206"/>
      <c r="X49" s="205"/>
      <c r="Y49" s="206"/>
      <c r="Z49" s="205"/>
      <c r="AA49" s="206"/>
      <c r="AB49" s="245" t="str">
        <f t="shared" si="0"/>
        <v/>
      </c>
      <c r="AC49" s="246"/>
      <c r="AE49" s="8"/>
      <c r="AF49" s="8"/>
      <c r="AG49" s="8"/>
    </row>
    <row r="50" spans="1:34" ht="12" thickBot="1">
      <c r="A50" s="15"/>
      <c r="B50" s="195"/>
      <c r="C50" s="276"/>
      <c r="D50" s="197"/>
      <c r="E50" s="198"/>
      <c r="F50" s="223"/>
      <c r="G50" s="223"/>
      <c r="H50" s="223"/>
      <c r="I50" s="223"/>
      <c r="J50" s="223"/>
      <c r="K50" s="223"/>
      <c r="L50" s="247"/>
      <c r="M50" s="223"/>
      <c r="N50" s="223"/>
      <c r="O50" s="223"/>
      <c r="P50" s="223"/>
      <c r="Q50" s="262"/>
      <c r="R50" s="225"/>
      <c r="S50" s="226"/>
      <c r="T50" s="225"/>
      <c r="U50" s="227"/>
      <c r="V50" s="253"/>
      <c r="W50" s="254"/>
      <c r="X50" s="253"/>
      <c r="Y50" s="254"/>
      <c r="Z50" s="253"/>
      <c r="AA50" s="254"/>
      <c r="AB50" s="251" t="str">
        <f t="shared" si="0"/>
        <v/>
      </c>
      <c r="AC50" s="252"/>
      <c r="AE50" s="8"/>
      <c r="AF50" s="8"/>
      <c r="AG50" s="8"/>
    </row>
    <row r="51" spans="1:34" ht="12" customHeight="1" thickBot="1">
      <c r="A51" s="14"/>
      <c r="B51" s="77" t="str">
        <f>B99&amp;" "&amp;H99&amp;" "&amp;L99&amp;" "&amp;Q99</f>
        <v xml:space="preserve">   </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82"/>
    </row>
    <row r="52" spans="1:34" hidden="1">
      <c r="B52" s="8">
        <f>IF(B8&gt;D8,1,0)</f>
        <v>0</v>
      </c>
      <c r="C52" s="8"/>
      <c r="D52" s="8"/>
      <c r="E52" s="8"/>
      <c r="F52" s="272">
        <f>Jul!F53-1</f>
        <v>-184</v>
      </c>
      <c r="G52" s="272"/>
      <c r="H52" s="8">
        <f>IF(D8="",0,((IF(D8&lt;F$53,1,0))+(IF(D8&gt;F$52,1,0))))</f>
        <v>0</v>
      </c>
      <c r="I52" s="8"/>
      <c r="J52" s="8"/>
      <c r="K52" s="8"/>
      <c r="L52" s="8">
        <f>(IF(Q8="",0,1))+(IF(AB8="",0,1))</f>
        <v>0</v>
      </c>
      <c r="M52" s="8"/>
      <c r="N52" s="8"/>
      <c r="O52" s="8"/>
      <c r="P52" s="8"/>
      <c r="Q52" s="8">
        <f>(IF(D8="",0,(IF(D8&gt;AH$54,0,1))))+(IF(Q8="Completed",1,0))</f>
        <v>0</v>
      </c>
      <c r="R52" s="8"/>
      <c r="S52" s="8"/>
      <c r="T52" s="8"/>
      <c r="U52" s="8"/>
      <c r="V52" s="8"/>
      <c r="W52" s="8"/>
      <c r="X52" s="8"/>
      <c r="Y52" s="8"/>
      <c r="Z52" s="8"/>
      <c r="AA52" s="8"/>
      <c r="AB52" s="8"/>
      <c r="AC52" s="8"/>
    </row>
    <row r="53" spans="1:34" hidden="1">
      <c r="B53" s="8">
        <f>IF(B9&gt;D9,1,0)</f>
        <v>0</v>
      </c>
      <c r="C53" s="8"/>
      <c r="D53" s="8"/>
      <c r="E53" s="8"/>
      <c r="F53" s="273">
        <f>F52-29</f>
        <v>-213</v>
      </c>
      <c r="G53" s="273"/>
      <c r="H53" s="8">
        <f t="shared" ref="H53:H94" si="1">IF(D9="",0,((IF(D9&lt;F$53,1,0))+(IF(D9&gt;F$52,1,0))))</f>
        <v>0</v>
      </c>
      <c r="I53" s="8"/>
      <c r="J53" s="8"/>
      <c r="K53" s="8"/>
      <c r="L53" s="8">
        <f t="shared" ref="L53:L94" si="2">(IF(Q9="",0,1))+(IF(AB9="",0,1))</f>
        <v>0</v>
      </c>
      <c r="M53" s="8"/>
      <c r="N53" s="8"/>
      <c r="O53" s="8"/>
      <c r="P53" s="8"/>
      <c r="Q53" s="8">
        <f t="shared" ref="Q53:Q94" si="3">(IF(D9="",0,(IF(D9&gt;AH$54,0,1))))+(IF(Q9="Completed",1,0))</f>
        <v>0</v>
      </c>
      <c r="R53" s="8"/>
      <c r="S53" s="8"/>
      <c r="T53" s="8"/>
      <c r="U53" s="8"/>
      <c r="V53" s="8"/>
      <c r="W53" s="8"/>
      <c r="X53" s="8"/>
      <c r="Y53" s="8"/>
      <c r="Z53" s="8"/>
      <c r="AA53" s="8"/>
      <c r="AB53" s="8"/>
      <c r="AC53" s="8"/>
    </row>
    <row r="54" spans="1:34" hidden="1">
      <c r="B54" s="8">
        <f t="shared" ref="B54:B94" si="4">IF(B10&gt;D10,1,0)</f>
        <v>0</v>
      </c>
      <c r="C54" s="8"/>
      <c r="D54" s="8"/>
      <c r="E54" s="8"/>
      <c r="F54" s="8"/>
      <c r="G54" s="8"/>
      <c r="H54" s="8">
        <f t="shared" si="1"/>
        <v>0</v>
      </c>
      <c r="I54" s="8"/>
      <c r="J54" s="8"/>
      <c r="K54" s="8"/>
      <c r="L54" s="8">
        <f t="shared" si="2"/>
        <v>0</v>
      </c>
      <c r="M54" s="8"/>
      <c r="N54" s="8"/>
      <c r="O54" s="8"/>
      <c r="P54" s="8"/>
      <c r="Q54" s="8">
        <f t="shared" si="3"/>
        <v>0</v>
      </c>
      <c r="R54" s="8"/>
      <c r="S54" s="8"/>
      <c r="T54" s="8"/>
      <c r="U54" s="8"/>
      <c r="V54" s="8"/>
      <c r="W54" s="8"/>
      <c r="X54" s="8"/>
      <c r="Y54" s="8"/>
      <c r="Z54" s="8"/>
      <c r="AA54" s="8"/>
      <c r="AB54" s="8"/>
      <c r="AC54" s="8"/>
      <c r="AH54" s="71">
        <f ca="1">TODAY()</f>
        <v>45933</v>
      </c>
    </row>
    <row r="55" spans="1:34" hidden="1">
      <c r="B55" s="8">
        <f t="shared" si="4"/>
        <v>0</v>
      </c>
      <c r="C55" s="8"/>
      <c r="D55" s="8"/>
      <c r="E55" s="8"/>
      <c r="F55" s="8"/>
      <c r="G55" s="8"/>
      <c r="H55" s="8">
        <f t="shared" si="1"/>
        <v>0</v>
      </c>
      <c r="I55" s="8"/>
      <c r="J55" s="8"/>
      <c r="K55" s="8"/>
      <c r="L55" s="8">
        <f t="shared" si="2"/>
        <v>0</v>
      </c>
      <c r="M55" s="8"/>
      <c r="N55" s="8"/>
      <c r="O55" s="8"/>
      <c r="P55" s="8"/>
      <c r="Q55" s="8">
        <f t="shared" si="3"/>
        <v>0</v>
      </c>
      <c r="R55" s="8"/>
      <c r="S55" s="8"/>
      <c r="T55" s="8"/>
      <c r="U55" s="8"/>
      <c r="V55" s="8"/>
      <c r="W55" s="8"/>
      <c r="X55" s="8"/>
      <c r="Y55" s="8"/>
      <c r="Z55" s="8"/>
      <c r="AA55" s="8"/>
      <c r="AB55" s="8"/>
      <c r="AC55" s="8"/>
      <c r="AH55" s="8" t="s">
        <v>69</v>
      </c>
    </row>
    <row r="56" spans="1:34" hidden="1">
      <c r="B56" s="8">
        <f t="shared" si="4"/>
        <v>0</v>
      </c>
      <c r="C56" s="8"/>
      <c r="D56" s="8"/>
      <c r="E56" s="8"/>
      <c r="F56" s="8"/>
      <c r="G56" s="8"/>
      <c r="H56" s="8">
        <f t="shared" si="1"/>
        <v>0</v>
      </c>
      <c r="I56" s="8"/>
      <c r="J56" s="8"/>
      <c r="K56" s="8"/>
      <c r="L56" s="8">
        <f t="shared" si="2"/>
        <v>0</v>
      </c>
      <c r="M56" s="8"/>
      <c r="N56" s="8"/>
      <c r="O56" s="8"/>
      <c r="P56" s="8"/>
      <c r="Q56" s="8">
        <f t="shared" si="3"/>
        <v>0</v>
      </c>
      <c r="R56" s="8"/>
      <c r="S56" s="8"/>
      <c r="T56" s="8"/>
      <c r="U56" s="8"/>
      <c r="V56" s="8"/>
      <c r="W56" s="8"/>
      <c r="X56" s="8"/>
      <c r="Y56" s="8"/>
      <c r="Z56" s="8"/>
      <c r="AA56" s="8"/>
      <c r="AB56" s="8"/>
      <c r="AC56" s="8"/>
      <c r="AH56" s="8" t="s">
        <v>70</v>
      </c>
    </row>
    <row r="57" spans="1:34" hidden="1">
      <c r="B57" s="8">
        <f t="shared" si="4"/>
        <v>0</v>
      </c>
      <c r="C57" s="8"/>
      <c r="D57" s="8"/>
      <c r="E57" s="8"/>
      <c r="F57" s="8"/>
      <c r="G57" s="8"/>
      <c r="H57" s="8">
        <f t="shared" si="1"/>
        <v>0</v>
      </c>
      <c r="I57" s="8"/>
      <c r="J57" s="8"/>
      <c r="K57" s="8"/>
      <c r="L57" s="8">
        <f t="shared" si="2"/>
        <v>0</v>
      </c>
      <c r="M57" s="8"/>
      <c r="N57" s="8"/>
      <c r="O57" s="8"/>
      <c r="P57" s="8"/>
      <c r="Q57" s="8">
        <f t="shared" si="3"/>
        <v>0</v>
      </c>
      <c r="R57" s="8"/>
      <c r="S57" s="8"/>
      <c r="T57" s="8"/>
      <c r="U57" s="8"/>
      <c r="V57" s="8"/>
      <c r="W57" s="8"/>
      <c r="X57" s="8"/>
      <c r="Y57" s="8"/>
      <c r="Z57" s="8"/>
      <c r="AA57" s="8"/>
      <c r="AB57" s="8"/>
      <c r="AC57" s="8"/>
      <c r="AH57" s="8" t="s">
        <v>71</v>
      </c>
    </row>
    <row r="58" spans="1:34" hidden="1">
      <c r="B58" s="8">
        <f t="shared" si="4"/>
        <v>0</v>
      </c>
      <c r="C58" s="8"/>
      <c r="D58" s="8"/>
      <c r="E58" s="8"/>
      <c r="F58" s="8"/>
      <c r="G58" s="8"/>
      <c r="H58" s="8">
        <f t="shared" si="1"/>
        <v>0</v>
      </c>
      <c r="I58" s="8"/>
      <c r="J58" s="8"/>
      <c r="K58" s="8"/>
      <c r="L58" s="8">
        <f t="shared" si="2"/>
        <v>0</v>
      </c>
      <c r="M58" s="8"/>
      <c r="N58" s="8"/>
      <c r="O58" s="8"/>
      <c r="P58" s="8"/>
      <c r="Q58" s="8">
        <f t="shared" si="3"/>
        <v>0</v>
      </c>
      <c r="R58" s="8"/>
      <c r="S58" s="8"/>
      <c r="T58" s="8"/>
      <c r="U58" s="8"/>
      <c r="V58" s="8"/>
      <c r="W58" s="8"/>
      <c r="X58" s="8"/>
      <c r="Y58" s="8"/>
      <c r="Z58" s="8"/>
      <c r="AA58" s="8"/>
      <c r="AB58" s="8"/>
      <c r="AC58" s="8"/>
      <c r="AH58" s="8" t="s">
        <v>72</v>
      </c>
    </row>
    <row r="59" spans="1:34" hidden="1">
      <c r="B59" s="8">
        <f t="shared" si="4"/>
        <v>0</v>
      </c>
      <c r="C59" s="8"/>
      <c r="D59" s="8"/>
      <c r="E59" s="8"/>
      <c r="F59" s="8"/>
      <c r="G59" s="8"/>
      <c r="H59" s="8">
        <f t="shared" si="1"/>
        <v>0</v>
      </c>
      <c r="I59" s="8"/>
      <c r="J59" s="8"/>
      <c r="K59" s="8"/>
      <c r="L59" s="8">
        <f t="shared" si="2"/>
        <v>0</v>
      </c>
      <c r="M59" s="8"/>
      <c r="N59" s="8"/>
      <c r="O59" s="8"/>
      <c r="P59" s="8"/>
      <c r="Q59" s="8">
        <f t="shared" si="3"/>
        <v>0</v>
      </c>
      <c r="R59" s="8"/>
      <c r="S59" s="8"/>
      <c r="T59" s="8"/>
      <c r="U59" s="8"/>
      <c r="V59" s="8"/>
      <c r="W59" s="8"/>
      <c r="X59" s="8"/>
      <c r="Y59" s="8"/>
      <c r="Z59" s="8"/>
      <c r="AA59" s="61"/>
      <c r="AB59" s="8"/>
      <c r="AC59" s="61"/>
    </row>
    <row r="60" spans="1:34" hidden="1">
      <c r="B60" s="8">
        <f t="shared" si="4"/>
        <v>0</v>
      </c>
      <c r="C60" s="8"/>
      <c r="D60" s="8"/>
      <c r="E60" s="8"/>
      <c r="F60" s="8"/>
      <c r="G60" s="8"/>
      <c r="H60" s="8">
        <f t="shared" si="1"/>
        <v>0</v>
      </c>
      <c r="I60" s="64"/>
      <c r="J60" s="65"/>
      <c r="K60" s="65"/>
      <c r="L60" s="8">
        <f t="shared" si="2"/>
        <v>0</v>
      </c>
      <c r="M60" s="8"/>
      <c r="N60" s="64"/>
      <c r="O60" s="8"/>
      <c r="P60" s="8"/>
      <c r="Q60" s="8">
        <f t="shared" si="3"/>
        <v>0</v>
      </c>
      <c r="R60" s="8"/>
      <c r="S60" s="8"/>
      <c r="T60" s="8"/>
      <c r="U60" s="8"/>
      <c r="V60" s="8"/>
      <c r="W60" s="8"/>
      <c r="X60" s="8"/>
      <c r="Y60" s="8"/>
      <c r="Z60" s="8"/>
      <c r="AA60" s="8"/>
      <c r="AB60" s="8"/>
      <c r="AC60" s="8"/>
    </row>
    <row r="61" spans="1:34" hidden="1">
      <c r="B61" s="8">
        <f t="shared" si="4"/>
        <v>0</v>
      </c>
      <c r="C61" s="8"/>
      <c r="D61" s="8"/>
      <c r="E61" s="8"/>
      <c r="F61" s="8"/>
      <c r="G61" s="8"/>
      <c r="H61" s="8">
        <f t="shared" si="1"/>
        <v>0</v>
      </c>
      <c r="I61" s="8"/>
      <c r="J61" s="8"/>
      <c r="K61" s="61"/>
      <c r="L61" s="8">
        <f t="shared" si="2"/>
        <v>0</v>
      </c>
      <c r="M61" s="8"/>
      <c r="N61" s="8"/>
      <c r="O61" s="8"/>
      <c r="P61" s="8"/>
      <c r="Q61" s="8">
        <f t="shared" si="3"/>
        <v>0</v>
      </c>
      <c r="R61" s="8"/>
      <c r="S61" s="8"/>
      <c r="T61" s="8"/>
      <c r="U61" s="8"/>
      <c r="V61" s="8"/>
      <c r="W61" s="8"/>
      <c r="X61" s="8"/>
      <c r="Y61" s="8"/>
      <c r="Z61" s="8"/>
      <c r="AA61" s="8"/>
      <c r="AB61" s="8"/>
      <c r="AC61" s="8"/>
    </row>
    <row r="62" spans="1:34" hidden="1">
      <c r="B62" s="8">
        <f t="shared" si="4"/>
        <v>0</v>
      </c>
      <c r="C62" s="8"/>
      <c r="D62" s="8"/>
      <c r="E62" s="8"/>
      <c r="F62" s="8"/>
      <c r="G62" s="8"/>
      <c r="H62" s="8">
        <f t="shared" si="1"/>
        <v>0</v>
      </c>
      <c r="I62" s="8"/>
      <c r="J62" s="8"/>
      <c r="K62" s="8"/>
      <c r="L62" s="8">
        <f t="shared" si="2"/>
        <v>0</v>
      </c>
      <c r="M62" s="8"/>
      <c r="N62" s="8"/>
      <c r="O62" s="8"/>
      <c r="P62" s="8"/>
      <c r="Q62" s="8">
        <f t="shared" si="3"/>
        <v>0</v>
      </c>
      <c r="R62" s="8"/>
      <c r="S62" s="8"/>
      <c r="T62" s="61"/>
      <c r="U62" s="8"/>
      <c r="V62" s="8"/>
      <c r="W62" s="8"/>
      <c r="X62" s="8"/>
      <c r="Y62" s="8"/>
      <c r="Z62" s="8"/>
      <c r="AA62" s="8"/>
      <c r="AB62" s="8"/>
      <c r="AC62" s="8"/>
    </row>
    <row r="63" spans="1:34" hidden="1">
      <c r="B63" s="8">
        <f t="shared" si="4"/>
        <v>0</v>
      </c>
      <c r="C63" s="8"/>
      <c r="D63" s="8"/>
      <c r="E63" s="8"/>
      <c r="F63" s="8"/>
      <c r="G63" s="8"/>
      <c r="H63" s="8">
        <f t="shared" si="1"/>
        <v>0</v>
      </c>
      <c r="I63" s="8"/>
      <c r="J63" s="8"/>
      <c r="K63" s="8"/>
      <c r="L63" s="8">
        <f t="shared" si="2"/>
        <v>0</v>
      </c>
      <c r="M63" s="8"/>
      <c r="N63" s="8"/>
      <c r="O63" s="8"/>
      <c r="P63" s="8"/>
      <c r="Q63" s="8">
        <f t="shared" si="3"/>
        <v>0</v>
      </c>
      <c r="R63" s="8"/>
      <c r="S63" s="8"/>
      <c r="T63" s="8"/>
      <c r="U63" s="8"/>
      <c r="V63" s="8"/>
      <c r="W63" s="8"/>
      <c r="X63" s="8"/>
      <c r="Y63" s="8"/>
      <c r="Z63" s="8"/>
      <c r="AA63" s="8"/>
      <c r="AB63" s="8"/>
      <c r="AC63" s="8"/>
    </row>
    <row r="64" spans="1:34" hidden="1">
      <c r="B64" s="8">
        <f t="shared" si="4"/>
        <v>0</v>
      </c>
      <c r="C64" s="8"/>
      <c r="D64" s="8"/>
      <c r="E64" s="8"/>
      <c r="F64" s="8"/>
      <c r="G64" s="8"/>
      <c r="H64" s="8">
        <f t="shared" si="1"/>
        <v>0</v>
      </c>
      <c r="I64" s="8"/>
      <c r="J64" s="8"/>
      <c r="K64" s="8"/>
      <c r="L64" s="8">
        <f t="shared" si="2"/>
        <v>0</v>
      </c>
      <c r="M64" s="8"/>
      <c r="N64" s="8"/>
      <c r="O64" s="8"/>
      <c r="P64" s="8"/>
      <c r="Q64" s="8">
        <f t="shared" si="3"/>
        <v>0</v>
      </c>
      <c r="R64" s="8"/>
      <c r="S64" s="8"/>
      <c r="T64" s="8"/>
      <c r="U64" s="8"/>
      <c r="V64" s="8"/>
      <c r="W64" s="8"/>
      <c r="X64" s="8"/>
      <c r="Y64" s="8"/>
      <c r="Z64" s="8"/>
      <c r="AA64" s="8"/>
      <c r="AB64" s="8"/>
      <c r="AC64" s="8"/>
    </row>
    <row r="65" spans="2:29" hidden="1">
      <c r="B65" s="8">
        <f t="shared" si="4"/>
        <v>0</v>
      </c>
      <c r="C65" s="8"/>
      <c r="D65" s="8"/>
      <c r="E65" s="8"/>
      <c r="F65" s="8"/>
      <c r="G65" s="8"/>
      <c r="H65" s="8">
        <f t="shared" si="1"/>
        <v>0</v>
      </c>
      <c r="I65" s="8"/>
      <c r="J65" s="8"/>
      <c r="K65" s="8"/>
      <c r="L65" s="8">
        <f t="shared" si="2"/>
        <v>0</v>
      </c>
      <c r="M65" s="8"/>
      <c r="N65" s="8"/>
      <c r="O65" s="8"/>
      <c r="P65" s="8"/>
      <c r="Q65" s="8">
        <f t="shared" si="3"/>
        <v>0</v>
      </c>
      <c r="R65" s="8"/>
      <c r="S65" s="8"/>
      <c r="T65" s="8"/>
      <c r="U65" s="8"/>
      <c r="V65" s="8"/>
      <c r="W65" s="8"/>
      <c r="X65" s="8"/>
      <c r="Y65" s="8"/>
      <c r="Z65" s="8"/>
      <c r="AA65" s="8"/>
      <c r="AB65" s="8"/>
      <c r="AC65" s="8"/>
    </row>
    <row r="66" spans="2:29" hidden="1">
      <c r="B66" s="8">
        <f t="shared" si="4"/>
        <v>0</v>
      </c>
      <c r="C66" s="8"/>
      <c r="D66" s="62"/>
      <c r="E66" s="8"/>
      <c r="F66" s="8"/>
      <c r="G66" s="8"/>
      <c r="H66" s="8">
        <f t="shared" si="1"/>
        <v>0</v>
      </c>
      <c r="I66" s="8"/>
      <c r="J66" s="8"/>
      <c r="K66" s="8"/>
      <c r="L66" s="8">
        <f t="shared" si="2"/>
        <v>0</v>
      </c>
      <c r="M66" s="8"/>
      <c r="N66" s="8"/>
      <c r="O66" s="8"/>
      <c r="P66" s="8"/>
      <c r="Q66" s="8">
        <f t="shared" si="3"/>
        <v>0</v>
      </c>
      <c r="R66" s="8"/>
      <c r="S66" s="8"/>
      <c r="T66" s="8"/>
      <c r="U66" s="8"/>
      <c r="V66" s="8"/>
      <c r="W66" s="8"/>
      <c r="X66" s="8"/>
      <c r="Y66" s="8"/>
      <c r="Z66" s="8"/>
      <c r="AA66" s="8"/>
      <c r="AB66" s="8"/>
      <c r="AC66" s="8"/>
    </row>
    <row r="67" spans="2:29" hidden="1">
      <c r="B67" s="8">
        <f t="shared" si="4"/>
        <v>0</v>
      </c>
      <c r="C67" s="8"/>
      <c r="D67" s="8"/>
      <c r="E67" s="8"/>
      <c r="F67" s="8"/>
      <c r="G67" s="8"/>
      <c r="H67" s="8">
        <f t="shared" si="1"/>
        <v>0</v>
      </c>
      <c r="I67" s="8"/>
      <c r="J67" s="8"/>
      <c r="K67" s="8"/>
      <c r="L67" s="8">
        <f t="shared" si="2"/>
        <v>0</v>
      </c>
      <c r="M67" s="8"/>
      <c r="N67" s="8"/>
      <c r="O67" s="8"/>
      <c r="P67" s="8"/>
      <c r="Q67" s="8">
        <f t="shared" si="3"/>
        <v>0</v>
      </c>
      <c r="R67" s="8"/>
      <c r="S67" s="8"/>
      <c r="T67" s="8"/>
      <c r="U67" s="8"/>
      <c r="V67" s="8"/>
      <c r="W67" s="8"/>
      <c r="X67" s="8"/>
      <c r="Y67" s="8"/>
      <c r="Z67" s="8"/>
      <c r="AA67" s="8"/>
      <c r="AB67" s="8"/>
      <c r="AC67" s="8"/>
    </row>
    <row r="68" spans="2:29" hidden="1">
      <c r="B68" s="8">
        <f t="shared" si="4"/>
        <v>0</v>
      </c>
      <c r="C68" s="8"/>
      <c r="D68" s="8"/>
      <c r="E68" s="8"/>
      <c r="F68" s="8"/>
      <c r="G68" s="8"/>
      <c r="H68" s="8">
        <f t="shared" si="1"/>
        <v>0</v>
      </c>
      <c r="I68" s="8"/>
      <c r="J68" s="8"/>
      <c r="K68" s="8"/>
      <c r="L68" s="8">
        <f t="shared" si="2"/>
        <v>0</v>
      </c>
      <c r="M68" s="8"/>
      <c r="N68" s="8"/>
      <c r="O68" s="8"/>
      <c r="P68" s="8"/>
      <c r="Q68" s="8">
        <f t="shared" si="3"/>
        <v>0</v>
      </c>
      <c r="R68" s="8"/>
      <c r="S68" s="8"/>
      <c r="T68" s="8"/>
      <c r="U68" s="8"/>
      <c r="V68" s="8"/>
      <c r="W68" s="8"/>
      <c r="X68" s="8"/>
      <c r="Y68" s="8"/>
      <c r="Z68" s="8"/>
      <c r="AA68" s="8"/>
      <c r="AB68" s="8"/>
      <c r="AC68" s="8"/>
    </row>
    <row r="69" spans="2:29" hidden="1">
      <c r="B69" s="8">
        <f t="shared" si="4"/>
        <v>0</v>
      </c>
      <c r="C69" s="8"/>
      <c r="D69" s="8"/>
      <c r="E69" s="8"/>
      <c r="F69" s="8"/>
      <c r="G69" s="8"/>
      <c r="H69" s="8">
        <f t="shared" si="1"/>
        <v>0</v>
      </c>
      <c r="I69" s="8"/>
      <c r="J69" s="8"/>
      <c r="K69" s="8"/>
      <c r="L69" s="8">
        <f t="shared" si="2"/>
        <v>0</v>
      </c>
      <c r="M69" s="8"/>
      <c r="N69" s="8"/>
      <c r="O69" s="8"/>
      <c r="P69" s="8"/>
      <c r="Q69" s="8">
        <f t="shared" si="3"/>
        <v>0</v>
      </c>
      <c r="R69" s="8"/>
      <c r="S69" s="8"/>
      <c r="T69" s="8"/>
      <c r="U69" s="8"/>
      <c r="V69" s="8"/>
      <c r="W69" s="8"/>
      <c r="X69" s="8"/>
      <c r="Y69" s="8"/>
      <c r="Z69" s="8"/>
      <c r="AA69" s="8"/>
      <c r="AB69" s="8"/>
      <c r="AC69" s="8"/>
    </row>
    <row r="70" spans="2:29" hidden="1">
      <c r="B70" s="8">
        <f t="shared" si="4"/>
        <v>0</v>
      </c>
      <c r="C70" s="8"/>
      <c r="D70" s="63"/>
      <c r="E70" s="8"/>
      <c r="F70" s="8"/>
      <c r="G70" s="8"/>
      <c r="H70" s="8">
        <f t="shared" si="1"/>
        <v>0</v>
      </c>
      <c r="I70" s="8"/>
      <c r="J70" s="8"/>
      <c r="K70" s="8"/>
      <c r="L70" s="8">
        <f t="shared" si="2"/>
        <v>0</v>
      </c>
      <c r="M70" s="8"/>
      <c r="N70" s="8"/>
      <c r="O70" s="8"/>
      <c r="P70" s="8"/>
      <c r="Q70" s="8">
        <f t="shared" si="3"/>
        <v>0</v>
      </c>
      <c r="R70" s="8"/>
      <c r="S70" s="8"/>
      <c r="T70" s="8"/>
      <c r="U70" s="8"/>
      <c r="V70" s="8"/>
      <c r="W70" s="8"/>
      <c r="X70" s="8"/>
      <c r="Y70" s="8"/>
      <c r="Z70" s="8"/>
      <c r="AA70" s="8"/>
      <c r="AB70" s="8"/>
      <c r="AC70" s="8"/>
    </row>
    <row r="71" spans="2:29" hidden="1">
      <c r="B71" s="8">
        <f t="shared" si="4"/>
        <v>0</v>
      </c>
      <c r="C71" s="8"/>
      <c r="D71" s="8"/>
      <c r="E71" s="8"/>
      <c r="F71" s="8"/>
      <c r="G71" s="8"/>
      <c r="H71" s="8">
        <f t="shared" si="1"/>
        <v>0</v>
      </c>
      <c r="I71" s="8"/>
      <c r="J71" s="8"/>
      <c r="K71" s="8"/>
      <c r="L71" s="8">
        <f t="shared" si="2"/>
        <v>0</v>
      </c>
      <c r="M71" s="8"/>
      <c r="N71" s="8"/>
      <c r="O71" s="8"/>
      <c r="P71" s="8"/>
      <c r="Q71" s="8">
        <f t="shared" si="3"/>
        <v>0</v>
      </c>
      <c r="R71" s="8"/>
      <c r="S71" s="8"/>
      <c r="T71" s="8"/>
      <c r="U71" s="8"/>
      <c r="V71" s="8"/>
      <c r="W71" s="8"/>
      <c r="X71" s="8"/>
      <c r="Y71" s="8"/>
      <c r="Z71" s="8"/>
      <c r="AA71" s="8"/>
      <c r="AB71" s="8"/>
      <c r="AC71" s="8"/>
    </row>
    <row r="72" spans="2:29" hidden="1">
      <c r="B72" s="8">
        <f t="shared" si="4"/>
        <v>0</v>
      </c>
      <c r="C72" s="8"/>
      <c r="D72" s="8"/>
      <c r="E72" s="8"/>
      <c r="F72" s="8"/>
      <c r="G72" s="8"/>
      <c r="H72" s="8">
        <f t="shared" si="1"/>
        <v>0</v>
      </c>
      <c r="I72" s="8"/>
      <c r="J72" s="8"/>
      <c r="K72" s="8"/>
      <c r="L72" s="8">
        <f t="shared" si="2"/>
        <v>0</v>
      </c>
      <c r="M72" s="8"/>
      <c r="N72" s="8"/>
      <c r="O72" s="8"/>
      <c r="P72" s="8"/>
      <c r="Q72" s="8">
        <f t="shared" si="3"/>
        <v>0</v>
      </c>
      <c r="R72" s="8"/>
      <c r="S72" s="8"/>
      <c r="T72" s="8"/>
      <c r="U72" s="8"/>
      <c r="V72" s="8"/>
      <c r="W72" s="8"/>
      <c r="X72" s="8"/>
      <c r="Y72" s="8"/>
      <c r="Z72" s="8"/>
      <c r="AA72" s="8"/>
      <c r="AB72" s="8"/>
      <c r="AC72" s="8"/>
    </row>
    <row r="73" spans="2:29" hidden="1">
      <c r="B73" s="8">
        <f t="shared" si="4"/>
        <v>0</v>
      </c>
      <c r="C73" s="8"/>
      <c r="D73" s="8"/>
      <c r="E73" s="8"/>
      <c r="F73" s="8"/>
      <c r="G73" s="8"/>
      <c r="H73" s="8">
        <f t="shared" si="1"/>
        <v>0</v>
      </c>
      <c r="I73" s="8"/>
      <c r="J73" s="8"/>
      <c r="K73" s="8"/>
      <c r="L73" s="8">
        <f t="shared" si="2"/>
        <v>0</v>
      </c>
      <c r="M73" s="8"/>
      <c r="N73" s="8"/>
      <c r="O73" s="8"/>
      <c r="P73" s="8"/>
      <c r="Q73" s="8">
        <f t="shared" si="3"/>
        <v>0</v>
      </c>
      <c r="R73" s="8"/>
      <c r="S73" s="8"/>
      <c r="T73" s="8"/>
      <c r="U73" s="8"/>
      <c r="V73" s="8"/>
      <c r="W73" s="8"/>
      <c r="X73" s="8"/>
      <c r="Y73" s="8"/>
      <c r="Z73" s="8"/>
      <c r="AA73" s="8"/>
      <c r="AB73" s="8"/>
      <c r="AC73" s="8"/>
    </row>
    <row r="74" spans="2:29" hidden="1">
      <c r="B74" s="8">
        <f t="shared" si="4"/>
        <v>0</v>
      </c>
      <c r="C74" s="8"/>
      <c r="D74" s="8"/>
      <c r="E74" s="8"/>
      <c r="F74" s="8"/>
      <c r="G74" s="8"/>
      <c r="H74" s="8">
        <f t="shared" si="1"/>
        <v>0</v>
      </c>
      <c r="I74" s="8"/>
      <c r="J74" s="8"/>
      <c r="K74" s="8"/>
      <c r="L74" s="8">
        <f t="shared" si="2"/>
        <v>0</v>
      </c>
      <c r="M74" s="8"/>
      <c r="N74" s="8"/>
      <c r="O74" s="8"/>
      <c r="P74" s="8"/>
      <c r="Q74" s="8">
        <f t="shared" si="3"/>
        <v>0</v>
      </c>
      <c r="R74" s="8"/>
      <c r="S74" s="8"/>
      <c r="T74" s="8"/>
      <c r="U74" s="8"/>
      <c r="V74" s="8"/>
      <c r="W74" s="8"/>
      <c r="X74" s="8"/>
      <c r="Y74" s="8"/>
      <c r="Z74" s="8"/>
      <c r="AA74" s="8"/>
      <c r="AB74" s="8"/>
      <c r="AC74" s="8"/>
    </row>
    <row r="75" spans="2:29" hidden="1">
      <c r="B75" s="8">
        <f t="shared" si="4"/>
        <v>0</v>
      </c>
      <c r="C75" s="8"/>
      <c r="D75" s="8"/>
      <c r="E75" s="8"/>
      <c r="F75" s="8"/>
      <c r="G75" s="8"/>
      <c r="H75" s="8">
        <f t="shared" si="1"/>
        <v>0</v>
      </c>
      <c r="I75" s="8"/>
      <c r="J75" s="8"/>
      <c r="K75" s="8"/>
      <c r="L75" s="8">
        <f t="shared" si="2"/>
        <v>0</v>
      </c>
      <c r="M75" s="8"/>
      <c r="N75" s="8"/>
      <c r="O75" s="8"/>
      <c r="P75" s="8"/>
      <c r="Q75" s="8">
        <f t="shared" si="3"/>
        <v>0</v>
      </c>
      <c r="R75" s="8"/>
      <c r="S75" s="8"/>
      <c r="T75" s="8"/>
      <c r="U75" s="8"/>
      <c r="V75" s="8"/>
      <c r="W75" s="8"/>
      <c r="X75" s="8"/>
      <c r="Y75" s="8"/>
      <c r="Z75" s="8"/>
      <c r="AA75" s="8"/>
      <c r="AB75" s="8"/>
      <c r="AC75" s="8"/>
    </row>
    <row r="76" spans="2:29" hidden="1">
      <c r="B76" s="8">
        <f t="shared" si="4"/>
        <v>0</v>
      </c>
      <c r="C76" s="8"/>
      <c r="D76" s="8"/>
      <c r="E76" s="8"/>
      <c r="F76" s="8"/>
      <c r="G76" s="8"/>
      <c r="H76" s="8">
        <f t="shared" si="1"/>
        <v>0</v>
      </c>
      <c r="I76" s="8"/>
      <c r="J76" s="8"/>
      <c r="K76" s="8"/>
      <c r="L76" s="8">
        <f t="shared" si="2"/>
        <v>0</v>
      </c>
      <c r="M76" s="8"/>
      <c r="N76" s="8"/>
      <c r="O76" s="8"/>
      <c r="P76" s="8"/>
      <c r="Q76" s="8">
        <f t="shared" si="3"/>
        <v>0</v>
      </c>
      <c r="R76" s="8"/>
      <c r="S76" s="8"/>
      <c r="T76" s="8"/>
      <c r="U76" s="8"/>
      <c r="V76" s="8"/>
      <c r="W76" s="8"/>
      <c r="X76" s="8"/>
      <c r="Y76" s="8"/>
      <c r="Z76" s="8"/>
      <c r="AA76" s="8"/>
      <c r="AB76" s="8"/>
      <c r="AC76" s="8"/>
    </row>
    <row r="77" spans="2:29" hidden="1">
      <c r="B77" s="8">
        <f t="shared" si="4"/>
        <v>0</v>
      </c>
      <c r="C77" s="8"/>
      <c r="D77" s="8"/>
      <c r="E77" s="8"/>
      <c r="F77" s="8"/>
      <c r="G77" s="8"/>
      <c r="H77" s="8">
        <f t="shared" si="1"/>
        <v>0</v>
      </c>
      <c r="I77" s="8"/>
      <c r="J77" s="8"/>
      <c r="K77" s="8"/>
      <c r="L77" s="8">
        <f t="shared" si="2"/>
        <v>0</v>
      </c>
      <c r="M77" s="8"/>
      <c r="N77" s="8"/>
      <c r="O77" s="8"/>
      <c r="P77" s="8"/>
      <c r="Q77" s="8">
        <f t="shared" si="3"/>
        <v>0</v>
      </c>
      <c r="R77" s="8"/>
      <c r="S77" s="8"/>
      <c r="T77" s="8"/>
      <c r="U77" s="8"/>
      <c r="V77" s="8"/>
      <c r="W77" s="8"/>
      <c r="X77" s="8"/>
      <c r="Y77" s="8"/>
      <c r="Z77" s="8"/>
      <c r="AA77" s="8"/>
      <c r="AB77" s="8"/>
      <c r="AC77" s="8"/>
    </row>
    <row r="78" spans="2:29" hidden="1">
      <c r="B78" s="8">
        <f t="shared" si="4"/>
        <v>0</v>
      </c>
      <c r="C78" s="8"/>
      <c r="D78" s="8"/>
      <c r="E78" s="8"/>
      <c r="F78" s="8"/>
      <c r="G78" s="8"/>
      <c r="H78" s="8">
        <f t="shared" si="1"/>
        <v>0</v>
      </c>
      <c r="I78" s="8"/>
      <c r="J78" s="8"/>
      <c r="K78" s="8"/>
      <c r="L78" s="8">
        <f t="shared" si="2"/>
        <v>0</v>
      </c>
      <c r="M78" s="8"/>
      <c r="N78" s="8"/>
      <c r="O78" s="8"/>
      <c r="P78" s="8"/>
      <c r="Q78" s="8">
        <f t="shared" si="3"/>
        <v>0</v>
      </c>
      <c r="R78" s="8"/>
      <c r="S78" s="8"/>
      <c r="T78" s="8"/>
      <c r="U78" s="8"/>
      <c r="V78" s="8"/>
      <c r="W78" s="8"/>
      <c r="X78" s="8"/>
      <c r="Y78" s="8"/>
      <c r="Z78" s="8"/>
      <c r="AA78" s="8"/>
      <c r="AB78" s="8"/>
      <c r="AC78" s="8"/>
    </row>
    <row r="79" spans="2:29" hidden="1">
      <c r="B79" s="8">
        <f t="shared" si="4"/>
        <v>0</v>
      </c>
      <c r="C79" s="8"/>
      <c r="D79" s="8"/>
      <c r="E79" s="8"/>
      <c r="F79" s="8"/>
      <c r="G79" s="8"/>
      <c r="H79" s="8">
        <f t="shared" si="1"/>
        <v>0</v>
      </c>
      <c r="I79" s="8"/>
      <c r="J79" s="8"/>
      <c r="K79" s="8"/>
      <c r="L79" s="8">
        <f t="shared" si="2"/>
        <v>0</v>
      </c>
      <c r="M79" s="8"/>
      <c r="N79" s="8"/>
      <c r="O79" s="8"/>
      <c r="P79" s="8"/>
      <c r="Q79" s="8">
        <f t="shared" si="3"/>
        <v>0</v>
      </c>
      <c r="R79" s="8"/>
      <c r="S79" s="8"/>
      <c r="T79" s="8"/>
      <c r="U79" s="8"/>
      <c r="V79" s="8"/>
      <c r="W79" s="8"/>
      <c r="X79" s="8"/>
      <c r="Y79" s="8"/>
      <c r="Z79" s="8"/>
      <c r="AA79" s="8"/>
      <c r="AB79" s="8"/>
      <c r="AC79" s="8"/>
    </row>
    <row r="80" spans="2:29" hidden="1">
      <c r="B80" s="8">
        <f t="shared" si="4"/>
        <v>0</v>
      </c>
      <c r="C80" s="8"/>
      <c r="D80" s="8"/>
      <c r="E80" s="8"/>
      <c r="F80" s="8"/>
      <c r="G80" s="8"/>
      <c r="H80" s="8">
        <f t="shared" si="1"/>
        <v>0</v>
      </c>
      <c r="I80" s="8"/>
      <c r="J80" s="8"/>
      <c r="K80" s="8"/>
      <c r="L80" s="8">
        <f t="shared" si="2"/>
        <v>0</v>
      </c>
      <c r="M80" s="8"/>
      <c r="N80" s="8"/>
      <c r="O80" s="8"/>
      <c r="P80" s="8"/>
      <c r="Q80" s="8">
        <f t="shared" si="3"/>
        <v>0</v>
      </c>
      <c r="R80" s="8"/>
      <c r="S80" s="8"/>
      <c r="T80" s="8"/>
      <c r="U80" s="8"/>
      <c r="V80" s="8"/>
      <c r="W80" s="8"/>
      <c r="X80" s="8"/>
      <c r="Y80" s="8"/>
      <c r="Z80" s="8"/>
      <c r="AA80" s="8"/>
      <c r="AB80" s="8"/>
      <c r="AC80" s="8"/>
    </row>
    <row r="81" spans="2:29" hidden="1">
      <c r="B81" s="8">
        <f t="shared" si="4"/>
        <v>0</v>
      </c>
      <c r="C81" s="8"/>
      <c r="D81" s="8"/>
      <c r="E81" s="8"/>
      <c r="F81" s="8"/>
      <c r="G81" s="8"/>
      <c r="H81" s="8">
        <f t="shared" si="1"/>
        <v>0</v>
      </c>
      <c r="I81" s="8"/>
      <c r="J81" s="8"/>
      <c r="K81" s="8"/>
      <c r="L81" s="8">
        <f t="shared" si="2"/>
        <v>0</v>
      </c>
      <c r="M81" s="8"/>
      <c r="N81" s="8"/>
      <c r="O81" s="8"/>
      <c r="P81" s="8"/>
      <c r="Q81" s="8">
        <f t="shared" si="3"/>
        <v>0</v>
      </c>
      <c r="R81" s="8"/>
      <c r="S81" s="8"/>
      <c r="T81" s="8"/>
      <c r="U81" s="8"/>
      <c r="V81" s="8"/>
      <c r="W81" s="8"/>
      <c r="X81" s="8"/>
      <c r="Y81" s="8"/>
      <c r="Z81" s="8"/>
      <c r="AA81" s="8"/>
      <c r="AB81" s="8"/>
      <c r="AC81" s="8"/>
    </row>
    <row r="82" spans="2:29" hidden="1">
      <c r="B82" s="8">
        <f t="shared" si="4"/>
        <v>0</v>
      </c>
      <c r="C82" s="8"/>
      <c r="D82" s="8"/>
      <c r="E82" s="8"/>
      <c r="F82" s="8"/>
      <c r="G82" s="8"/>
      <c r="H82" s="8">
        <f t="shared" si="1"/>
        <v>0</v>
      </c>
      <c r="I82" s="8"/>
      <c r="J82" s="8"/>
      <c r="K82" s="8"/>
      <c r="L82" s="8">
        <f t="shared" si="2"/>
        <v>0</v>
      </c>
      <c r="M82" s="8"/>
      <c r="N82" s="8"/>
      <c r="O82" s="8"/>
      <c r="P82" s="8"/>
      <c r="Q82" s="8">
        <f t="shared" si="3"/>
        <v>0</v>
      </c>
      <c r="R82" s="8"/>
      <c r="S82" s="8"/>
      <c r="T82" s="8"/>
      <c r="U82" s="8"/>
      <c r="V82" s="8"/>
      <c r="W82" s="8"/>
      <c r="X82" s="8"/>
      <c r="Y82" s="8"/>
      <c r="Z82" s="8"/>
      <c r="AA82" s="8"/>
      <c r="AB82" s="8"/>
      <c r="AC82" s="8"/>
    </row>
    <row r="83" spans="2:29" hidden="1">
      <c r="B83" s="8">
        <f t="shared" si="4"/>
        <v>0</v>
      </c>
      <c r="C83" s="8"/>
      <c r="D83" s="8"/>
      <c r="E83" s="8"/>
      <c r="F83" s="8"/>
      <c r="G83" s="8"/>
      <c r="H83" s="8">
        <f t="shared" si="1"/>
        <v>0</v>
      </c>
      <c r="I83" s="8"/>
      <c r="J83" s="8"/>
      <c r="K83" s="8"/>
      <c r="L83" s="8">
        <f t="shared" si="2"/>
        <v>0</v>
      </c>
      <c r="M83" s="8"/>
      <c r="N83" s="8"/>
      <c r="O83" s="8"/>
      <c r="P83" s="8"/>
      <c r="Q83" s="8">
        <f t="shared" si="3"/>
        <v>0</v>
      </c>
      <c r="R83" s="8"/>
      <c r="S83" s="8"/>
      <c r="T83" s="8"/>
      <c r="U83" s="8"/>
      <c r="V83" s="8"/>
      <c r="W83" s="8"/>
      <c r="X83" s="8"/>
      <c r="Y83" s="8"/>
      <c r="Z83" s="8"/>
      <c r="AA83" s="8"/>
      <c r="AB83" s="8"/>
      <c r="AC83" s="8"/>
    </row>
    <row r="84" spans="2:29" hidden="1">
      <c r="B84" s="8">
        <f t="shared" si="4"/>
        <v>0</v>
      </c>
      <c r="C84" s="8"/>
      <c r="D84" s="8"/>
      <c r="E84" s="8"/>
      <c r="F84" s="8"/>
      <c r="G84" s="8"/>
      <c r="H84" s="8">
        <f t="shared" si="1"/>
        <v>0</v>
      </c>
      <c r="I84" s="8"/>
      <c r="J84" s="8"/>
      <c r="K84" s="8"/>
      <c r="L84" s="8">
        <f t="shared" si="2"/>
        <v>0</v>
      </c>
      <c r="M84" s="8"/>
      <c r="N84" s="8"/>
      <c r="O84" s="8"/>
      <c r="P84" s="8"/>
      <c r="Q84" s="8">
        <f t="shared" si="3"/>
        <v>0</v>
      </c>
      <c r="R84" s="8"/>
      <c r="S84" s="8"/>
      <c r="T84" s="8"/>
      <c r="U84" s="8"/>
      <c r="V84" s="8"/>
      <c r="W84" s="8"/>
      <c r="X84" s="8"/>
      <c r="Y84" s="8"/>
      <c r="Z84" s="8"/>
      <c r="AA84" s="8"/>
      <c r="AB84" s="8"/>
      <c r="AC84" s="8"/>
    </row>
    <row r="85" spans="2:29" hidden="1">
      <c r="B85" s="8">
        <f t="shared" si="4"/>
        <v>0</v>
      </c>
      <c r="C85" s="8"/>
      <c r="D85" s="8"/>
      <c r="E85" s="8"/>
      <c r="F85" s="8"/>
      <c r="G85" s="8"/>
      <c r="H85" s="8">
        <f t="shared" si="1"/>
        <v>0</v>
      </c>
      <c r="I85" s="8"/>
      <c r="J85" s="8"/>
      <c r="K85" s="8"/>
      <c r="L85" s="8">
        <f t="shared" si="2"/>
        <v>0</v>
      </c>
      <c r="M85" s="8"/>
      <c r="N85" s="8"/>
      <c r="O85" s="8"/>
      <c r="P85" s="8"/>
      <c r="Q85" s="8">
        <f t="shared" si="3"/>
        <v>0</v>
      </c>
      <c r="R85" s="8"/>
      <c r="S85" s="8"/>
      <c r="T85" s="8"/>
      <c r="U85" s="8"/>
      <c r="V85" s="8"/>
      <c r="W85" s="8"/>
      <c r="X85" s="8"/>
      <c r="Y85" s="8"/>
      <c r="Z85" s="8"/>
      <c r="AA85" s="8"/>
      <c r="AB85" s="8"/>
      <c r="AC85" s="8"/>
    </row>
    <row r="86" spans="2:29" hidden="1">
      <c r="B86" s="8">
        <f t="shared" si="4"/>
        <v>0</v>
      </c>
      <c r="C86" s="8"/>
      <c r="D86" s="8"/>
      <c r="E86" s="8"/>
      <c r="F86" s="8"/>
      <c r="G86" s="8"/>
      <c r="H86" s="8">
        <f t="shared" si="1"/>
        <v>0</v>
      </c>
      <c r="I86" s="8"/>
      <c r="J86" s="8"/>
      <c r="K86" s="8"/>
      <c r="L86" s="8">
        <f t="shared" si="2"/>
        <v>0</v>
      </c>
      <c r="M86" s="8"/>
      <c r="N86" s="8"/>
      <c r="O86" s="8"/>
      <c r="P86" s="8"/>
      <c r="Q86" s="8">
        <f t="shared" si="3"/>
        <v>0</v>
      </c>
      <c r="R86" s="8"/>
      <c r="S86" s="8"/>
      <c r="T86" s="8"/>
      <c r="U86" s="8"/>
      <c r="V86" s="8"/>
      <c r="W86" s="8"/>
      <c r="X86" s="8"/>
      <c r="Y86" s="8"/>
      <c r="Z86" s="8"/>
      <c r="AA86" s="8"/>
      <c r="AB86" s="8"/>
      <c r="AC86" s="8"/>
    </row>
    <row r="87" spans="2:29" hidden="1">
      <c r="B87" s="8">
        <f t="shared" si="4"/>
        <v>0</v>
      </c>
      <c r="C87" s="8"/>
      <c r="D87" s="8"/>
      <c r="E87" s="8"/>
      <c r="F87" s="8"/>
      <c r="G87" s="8"/>
      <c r="H87" s="8">
        <f t="shared" si="1"/>
        <v>0</v>
      </c>
      <c r="I87" s="8"/>
      <c r="J87" s="8"/>
      <c r="K87" s="8"/>
      <c r="L87" s="8">
        <f t="shared" si="2"/>
        <v>0</v>
      </c>
      <c r="M87" s="8"/>
      <c r="N87" s="8"/>
      <c r="O87" s="8"/>
      <c r="P87" s="8"/>
      <c r="Q87" s="8">
        <f t="shared" si="3"/>
        <v>0</v>
      </c>
      <c r="R87" s="8"/>
      <c r="S87" s="8"/>
      <c r="T87" s="8"/>
      <c r="U87" s="8"/>
      <c r="V87" s="8"/>
      <c r="W87" s="8"/>
      <c r="X87" s="8"/>
      <c r="Y87" s="8"/>
      <c r="Z87" s="8"/>
      <c r="AA87" s="8"/>
      <c r="AB87" s="8"/>
      <c r="AC87" s="8"/>
    </row>
    <row r="88" spans="2:29" hidden="1">
      <c r="B88" s="8">
        <f t="shared" si="4"/>
        <v>0</v>
      </c>
      <c r="C88" s="8"/>
      <c r="D88" s="8"/>
      <c r="E88" s="8"/>
      <c r="F88" s="8"/>
      <c r="G88" s="8"/>
      <c r="H88" s="8">
        <f t="shared" si="1"/>
        <v>0</v>
      </c>
      <c r="I88" s="8"/>
      <c r="J88" s="8"/>
      <c r="K88" s="8"/>
      <c r="L88" s="8">
        <f t="shared" si="2"/>
        <v>0</v>
      </c>
      <c r="M88" s="8"/>
      <c r="N88" s="8"/>
      <c r="O88" s="8"/>
      <c r="P88" s="8"/>
      <c r="Q88" s="8">
        <f t="shared" si="3"/>
        <v>0</v>
      </c>
      <c r="R88" s="8"/>
      <c r="S88" s="8"/>
      <c r="T88" s="8"/>
      <c r="U88" s="8"/>
      <c r="V88" s="8"/>
      <c r="W88" s="8"/>
      <c r="X88" s="8"/>
      <c r="Y88" s="8"/>
      <c r="Z88" s="8"/>
      <c r="AA88" s="8"/>
      <c r="AB88" s="8"/>
      <c r="AC88" s="8"/>
    </row>
    <row r="89" spans="2:29" hidden="1">
      <c r="B89" s="8">
        <f t="shared" si="4"/>
        <v>0</v>
      </c>
      <c r="C89" s="8"/>
      <c r="D89" s="8"/>
      <c r="E89" s="8"/>
      <c r="F89" s="8"/>
      <c r="G89" s="8"/>
      <c r="H89" s="8">
        <f t="shared" si="1"/>
        <v>0</v>
      </c>
      <c r="I89" s="8"/>
      <c r="J89" s="8"/>
      <c r="K89" s="8"/>
      <c r="L89" s="8">
        <f t="shared" si="2"/>
        <v>0</v>
      </c>
      <c r="M89" s="8"/>
      <c r="N89" s="8"/>
      <c r="O89" s="8"/>
      <c r="P89" s="8"/>
      <c r="Q89" s="8">
        <f t="shared" si="3"/>
        <v>0</v>
      </c>
      <c r="R89" s="8"/>
      <c r="S89" s="8"/>
      <c r="T89" s="8"/>
      <c r="U89" s="8"/>
      <c r="V89" s="8"/>
      <c r="W89" s="8"/>
      <c r="X89" s="8"/>
      <c r="Y89" s="8"/>
      <c r="Z89" s="8"/>
      <c r="AA89" s="8"/>
      <c r="AB89" s="8"/>
      <c r="AC89" s="8"/>
    </row>
    <row r="90" spans="2:29" hidden="1">
      <c r="B90" s="8">
        <f t="shared" si="4"/>
        <v>0</v>
      </c>
      <c r="C90" s="8"/>
      <c r="D90" s="8"/>
      <c r="E90" s="8"/>
      <c r="F90" s="8"/>
      <c r="G90" s="8"/>
      <c r="H90" s="8">
        <f t="shared" si="1"/>
        <v>0</v>
      </c>
      <c r="I90" s="8"/>
      <c r="J90" s="8"/>
      <c r="K90" s="8"/>
      <c r="L90" s="8">
        <f t="shared" si="2"/>
        <v>0</v>
      </c>
      <c r="M90" s="8"/>
      <c r="N90" s="8"/>
      <c r="O90" s="8"/>
      <c r="P90" s="8"/>
      <c r="Q90" s="8">
        <f t="shared" si="3"/>
        <v>0</v>
      </c>
      <c r="R90" s="8"/>
      <c r="S90" s="8"/>
      <c r="T90" s="8"/>
      <c r="U90" s="8"/>
      <c r="V90" s="8"/>
      <c r="W90" s="8"/>
      <c r="X90" s="8"/>
      <c r="Y90" s="8"/>
      <c r="Z90" s="8"/>
      <c r="AA90" s="8"/>
      <c r="AB90" s="8"/>
      <c r="AC90" s="8"/>
    </row>
    <row r="91" spans="2:29" hidden="1">
      <c r="B91" s="8">
        <f t="shared" si="4"/>
        <v>0</v>
      </c>
      <c r="C91" s="8"/>
      <c r="D91" s="8"/>
      <c r="E91" s="8"/>
      <c r="F91" s="8"/>
      <c r="G91" s="8"/>
      <c r="H91" s="8">
        <f t="shared" si="1"/>
        <v>0</v>
      </c>
      <c r="I91" s="8"/>
      <c r="J91" s="8"/>
      <c r="K91" s="8"/>
      <c r="L91" s="8">
        <f t="shared" si="2"/>
        <v>0</v>
      </c>
      <c r="M91" s="8"/>
      <c r="N91" s="8"/>
      <c r="O91" s="8"/>
      <c r="P91" s="8"/>
      <c r="Q91" s="8">
        <f t="shared" si="3"/>
        <v>0</v>
      </c>
      <c r="R91" s="8"/>
      <c r="S91" s="8"/>
      <c r="T91" s="8"/>
      <c r="U91" s="8"/>
      <c r="V91" s="8"/>
      <c r="W91" s="8"/>
      <c r="X91" s="8"/>
      <c r="Y91" s="8"/>
      <c r="Z91" s="8"/>
      <c r="AA91" s="8"/>
      <c r="AB91" s="8"/>
      <c r="AC91" s="8"/>
    </row>
    <row r="92" spans="2:29" hidden="1">
      <c r="B92" s="8">
        <f t="shared" si="4"/>
        <v>0</v>
      </c>
      <c r="C92" s="8"/>
      <c r="D92" s="8"/>
      <c r="E92" s="8"/>
      <c r="F92" s="8"/>
      <c r="G92" s="8"/>
      <c r="H92" s="8">
        <f t="shared" si="1"/>
        <v>0</v>
      </c>
      <c r="I92" s="8"/>
      <c r="J92" s="8"/>
      <c r="K92" s="8"/>
      <c r="L92" s="8">
        <f t="shared" si="2"/>
        <v>0</v>
      </c>
      <c r="M92" s="8"/>
      <c r="N92" s="8"/>
      <c r="O92" s="8"/>
      <c r="P92" s="8"/>
      <c r="Q92" s="8">
        <f t="shared" si="3"/>
        <v>0</v>
      </c>
      <c r="R92" s="8"/>
      <c r="S92" s="8"/>
      <c r="T92" s="8"/>
      <c r="U92" s="8"/>
      <c r="V92" s="8"/>
      <c r="W92" s="8"/>
      <c r="X92" s="8"/>
      <c r="Y92" s="8"/>
      <c r="Z92" s="8"/>
      <c r="AA92" s="8"/>
      <c r="AB92" s="8"/>
      <c r="AC92" s="8"/>
    </row>
    <row r="93" spans="2:29" hidden="1">
      <c r="B93" s="8">
        <f t="shared" si="4"/>
        <v>0</v>
      </c>
      <c r="C93" s="8"/>
      <c r="D93" s="8"/>
      <c r="E93" s="8"/>
      <c r="F93" s="8"/>
      <c r="G93" s="8"/>
      <c r="H93" s="8">
        <f t="shared" si="1"/>
        <v>0</v>
      </c>
      <c r="I93" s="8"/>
      <c r="J93" s="8"/>
      <c r="K93" s="8"/>
      <c r="L93" s="8">
        <f t="shared" si="2"/>
        <v>0</v>
      </c>
      <c r="M93" s="8"/>
      <c r="N93" s="8"/>
      <c r="O93" s="8"/>
      <c r="P93" s="8"/>
      <c r="Q93" s="8">
        <f t="shared" si="3"/>
        <v>0</v>
      </c>
      <c r="R93" s="8"/>
      <c r="S93" s="8"/>
      <c r="T93" s="8"/>
      <c r="U93" s="8"/>
      <c r="V93" s="8"/>
      <c r="W93" s="8"/>
      <c r="X93" s="8"/>
      <c r="Y93" s="8"/>
      <c r="Z93" s="8"/>
      <c r="AA93" s="8"/>
      <c r="AB93" s="8"/>
      <c r="AC93" s="8"/>
    </row>
    <row r="94" spans="2:29" hidden="1">
      <c r="B94" s="8">
        <f t="shared" si="4"/>
        <v>0</v>
      </c>
      <c r="C94" s="8"/>
      <c r="D94" s="8"/>
      <c r="E94" s="8"/>
      <c r="F94" s="8"/>
      <c r="G94" s="8"/>
      <c r="H94" s="8">
        <f t="shared" si="1"/>
        <v>0</v>
      </c>
      <c r="I94" s="8"/>
      <c r="J94" s="8"/>
      <c r="K94" s="8"/>
      <c r="L94" s="8">
        <f t="shared" si="2"/>
        <v>0</v>
      </c>
      <c r="M94" s="8"/>
      <c r="N94" s="8"/>
      <c r="O94" s="8"/>
      <c r="P94" s="8"/>
      <c r="Q94" s="8">
        <f t="shared" si="3"/>
        <v>0</v>
      </c>
      <c r="R94" s="8"/>
      <c r="S94" s="8"/>
      <c r="T94" s="8"/>
      <c r="U94" s="8"/>
      <c r="V94" s="8"/>
      <c r="W94" s="8"/>
      <c r="X94" s="8"/>
      <c r="Y94" s="8"/>
      <c r="Z94" s="8"/>
      <c r="AA94" s="8"/>
      <c r="AB94" s="8"/>
      <c r="AC94" s="8"/>
    </row>
    <row r="95" spans="2:29" hidden="1">
      <c r="B95" s="61">
        <f>SUM(B52:B94)</f>
        <v>0</v>
      </c>
      <c r="C95" s="8"/>
      <c r="D95" s="8"/>
      <c r="E95" s="8"/>
      <c r="F95" s="8"/>
      <c r="G95" s="8"/>
      <c r="H95" s="61">
        <f>SUM(H52:H94)</f>
        <v>0</v>
      </c>
      <c r="I95" s="8"/>
      <c r="J95" s="8"/>
      <c r="K95" s="8"/>
      <c r="L95" s="61">
        <f>COUNTIF(L52:L94,1)</f>
        <v>0</v>
      </c>
      <c r="M95" s="8"/>
      <c r="N95" s="8"/>
      <c r="O95" s="8"/>
      <c r="P95" s="8"/>
      <c r="Q95" s="61">
        <f>COUNTIF(Q52:Q94,1)</f>
        <v>0</v>
      </c>
      <c r="R95" s="8"/>
      <c r="S95" s="8"/>
      <c r="T95" s="8"/>
      <c r="U95" s="8"/>
      <c r="V95" s="8"/>
      <c r="W95" s="8"/>
      <c r="X95" s="8"/>
      <c r="Y95" s="8"/>
      <c r="Z95" s="8"/>
      <c r="AA95" s="8"/>
      <c r="AB95" s="8"/>
      <c r="AC95" s="8"/>
    </row>
    <row r="96" spans="2:29" hidden="1">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2:29" hidden="1">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2:29" hidden="1">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2:29" hidden="1">
      <c r="B99" s="66" t="str">
        <f>IF(B95&gt;0.1,C99,"")</f>
        <v/>
      </c>
      <c r="C99" s="8" t="s">
        <v>48</v>
      </c>
      <c r="D99" s="8"/>
      <c r="E99" s="8"/>
      <c r="F99" s="8"/>
      <c r="G99" s="8"/>
      <c r="H99" s="66" t="str">
        <f>IF(H95&gt;0.1,I99,"")</f>
        <v/>
      </c>
      <c r="I99" s="8" t="s">
        <v>68</v>
      </c>
      <c r="J99" s="8"/>
      <c r="K99" s="8"/>
      <c r="L99" s="66" t="str">
        <f>IF(L95&gt;0.1,M99,"")</f>
        <v/>
      </c>
      <c r="M99" s="8" t="s">
        <v>49</v>
      </c>
      <c r="N99" s="8"/>
      <c r="O99" s="8"/>
      <c r="P99" s="8"/>
      <c r="Q99" s="66" t="str">
        <f>IF(Q95&gt;0.1,R99,"")</f>
        <v/>
      </c>
      <c r="R99" s="8" t="s">
        <v>127</v>
      </c>
      <c r="S99" s="8"/>
      <c r="T99" s="8"/>
      <c r="U99" s="72">
        <f>B95+H95+L95+Q95</f>
        <v>0</v>
      </c>
      <c r="V99" s="8" t="str">
        <f>IF(U99=0,"PASS","FAILED")</f>
        <v>PASS</v>
      </c>
      <c r="W99" s="8"/>
      <c r="X99" s="8"/>
      <c r="Y99" s="8"/>
      <c r="Z99" s="8"/>
      <c r="AA99" s="8"/>
      <c r="AB99" s="8"/>
      <c r="AC99" s="8"/>
    </row>
    <row r="100" spans="2:29" hidden="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2:29" hidden="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2:29" hidden="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sheetData>
  <sheetProtection algorithmName="SHA-512" hashValue="ZoC+dzF+rfcQIsCc5HLDZMEw2KxhsC8PQLCX/1afdWc8MUwn0Zrt/7NyBgu5umngx2xue/GkwpKWTmdEEHUTKA==" saltValue="2oXv63mMi1sH8haKbRNlmw==" spinCount="100000" sheet="1" objects="1" scenarios="1"/>
  <mergeCells count="446">
    <mergeCell ref="K1:T1"/>
    <mergeCell ref="F52:G52"/>
    <mergeCell ref="F53:G53"/>
    <mergeCell ref="M2:R2"/>
    <mergeCell ref="L3:S3"/>
    <mergeCell ref="AB48:AC48"/>
    <mergeCell ref="B49:C49"/>
    <mergeCell ref="D49:E49"/>
    <mergeCell ref="F49:K49"/>
    <mergeCell ref="L49:P49"/>
    <mergeCell ref="Q49:S49"/>
    <mergeCell ref="T49:U49"/>
    <mergeCell ref="B48:C48"/>
    <mergeCell ref="D48:E48"/>
    <mergeCell ref="F48:K48"/>
    <mergeCell ref="L48:P48"/>
    <mergeCell ref="Q48:S48"/>
    <mergeCell ref="T48:U48"/>
    <mergeCell ref="V48:W48"/>
    <mergeCell ref="X48:Y48"/>
    <mergeCell ref="Z48:AA48"/>
    <mergeCell ref="AB46:AC46"/>
    <mergeCell ref="B47:C47"/>
    <mergeCell ref="D47:E47"/>
    <mergeCell ref="X50:Y50"/>
    <mergeCell ref="Z50:AA50"/>
    <mergeCell ref="AB50:AC50"/>
    <mergeCell ref="V49:W49"/>
    <mergeCell ref="X49:Y49"/>
    <mergeCell ref="Z49:AA49"/>
    <mergeCell ref="AB49:AC49"/>
    <mergeCell ref="X47:Y47"/>
    <mergeCell ref="Z47:AA47"/>
    <mergeCell ref="AB47:AC47"/>
    <mergeCell ref="B50:C50"/>
    <mergeCell ref="D50:E50"/>
    <mergeCell ref="F50:K50"/>
    <mergeCell ref="L50:P50"/>
    <mergeCell ref="Q50:S50"/>
    <mergeCell ref="T50:U50"/>
    <mergeCell ref="Q47:S47"/>
    <mergeCell ref="T47:U47"/>
    <mergeCell ref="V47:W47"/>
    <mergeCell ref="F47:K47"/>
    <mergeCell ref="L47:P47"/>
    <mergeCell ref="V50:W50"/>
    <mergeCell ref="B46:C46"/>
    <mergeCell ref="D46:E46"/>
    <mergeCell ref="F46:K46"/>
    <mergeCell ref="L46:P46"/>
    <mergeCell ref="Q46:S46"/>
    <mergeCell ref="T46:U46"/>
    <mergeCell ref="V46:W46"/>
    <mergeCell ref="X46:Y46"/>
    <mergeCell ref="Z46:AA46"/>
    <mergeCell ref="AB44:AC44"/>
    <mergeCell ref="B45:C45"/>
    <mergeCell ref="D45:E45"/>
    <mergeCell ref="F45:K45"/>
    <mergeCell ref="L45:P45"/>
    <mergeCell ref="Q45:S45"/>
    <mergeCell ref="T45:U45"/>
    <mergeCell ref="V45:W45"/>
    <mergeCell ref="X45:Y45"/>
    <mergeCell ref="Z45:AA45"/>
    <mergeCell ref="AB45:AC45"/>
    <mergeCell ref="B44:C44"/>
    <mergeCell ref="D44:E44"/>
    <mergeCell ref="F44:K44"/>
    <mergeCell ref="L44:P44"/>
    <mergeCell ref="Q44:S44"/>
    <mergeCell ref="T44:U44"/>
    <mergeCell ref="V44:W44"/>
    <mergeCell ref="X44:Y44"/>
    <mergeCell ref="Z44:AA44"/>
    <mergeCell ref="AB42:AC42"/>
    <mergeCell ref="B43:C43"/>
    <mergeCell ref="D43:E43"/>
    <mergeCell ref="F43:K43"/>
    <mergeCell ref="L43:P43"/>
    <mergeCell ref="Q43:S43"/>
    <mergeCell ref="T43:U43"/>
    <mergeCell ref="V43:W43"/>
    <mergeCell ref="X43:Y43"/>
    <mergeCell ref="Z43:AA43"/>
    <mergeCell ref="AB43:AC43"/>
    <mergeCell ref="B42:C42"/>
    <mergeCell ref="D42:E42"/>
    <mergeCell ref="F42:K42"/>
    <mergeCell ref="L42:P42"/>
    <mergeCell ref="Q42:S42"/>
    <mergeCell ref="T42:U42"/>
    <mergeCell ref="V42:W42"/>
    <mergeCell ref="X42:Y42"/>
    <mergeCell ref="Z42:AA42"/>
    <mergeCell ref="AB40:AC40"/>
    <mergeCell ref="B41:C41"/>
    <mergeCell ref="D41:E41"/>
    <mergeCell ref="F41:K41"/>
    <mergeCell ref="L41:P41"/>
    <mergeCell ref="Q41:S41"/>
    <mergeCell ref="T41:U41"/>
    <mergeCell ref="V41:W41"/>
    <mergeCell ref="X41:Y41"/>
    <mergeCell ref="Z41:AA41"/>
    <mergeCell ref="AB41:AC41"/>
    <mergeCell ref="B40:C40"/>
    <mergeCell ref="D40:E40"/>
    <mergeCell ref="F40:K40"/>
    <mergeCell ref="L40:P40"/>
    <mergeCell ref="Q40:S40"/>
    <mergeCell ref="T40:U40"/>
    <mergeCell ref="V40:W40"/>
    <mergeCell ref="X40:Y40"/>
    <mergeCell ref="Z40:AA40"/>
    <mergeCell ref="AB38:AC38"/>
    <mergeCell ref="B39:C39"/>
    <mergeCell ref="D39:E39"/>
    <mergeCell ref="F39:K39"/>
    <mergeCell ref="L39:P39"/>
    <mergeCell ref="Q39:S39"/>
    <mergeCell ref="T39:U39"/>
    <mergeCell ref="V39:W39"/>
    <mergeCell ref="X39:Y39"/>
    <mergeCell ref="Z39:AA39"/>
    <mergeCell ref="AB39:AC39"/>
    <mergeCell ref="B38:C38"/>
    <mergeCell ref="D38:E38"/>
    <mergeCell ref="F38:K38"/>
    <mergeCell ref="L38:P38"/>
    <mergeCell ref="Q38:S38"/>
    <mergeCell ref="T38:U38"/>
    <mergeCell ref="V38:W38"/>
    <mergeCell ref="X38:Y38"/>
    <mergeCell ref="Z38:AA38"/>
    <mergeCell ref="AB36:AC36"/>
    <mergeCell ref="B37:C37"/>
    <mergeCell ref="D37:E37"/>
    <mergeCell ref="F37:K37"/>
    <mergeCell ref="L37:P37"/>
    <mergeCell ref="Q37:S37"/>
    <mergeCell ref="T37:U37"/>
    <mergeCell ref="V37:W37"/>
    <mergeCell ref="X37:Y37"/>
    <mergeCell ref="Z37:AA37"/>
    <mergeCell ref="AB37:AC37"/>
    <mergeCell ref="B36:C36"/>
    <mergeCell ref="D36:E36"/>
    <mergeCell ref="F36:K36"/>
    <mergeCell ref="L36:P36"/>
    <mergeCell ref="Q36:S36"/>
    <mergeCell ref="T36:U36"/>
    <mergeCell ref="V36:W36"/>
    <mergeCell ref="X36:Y36"/>
    <mergeCell ref="Z36:AA36"/>
    <mergeCell ref="AB34:AC34"/>
    <mergeCell ref="B35:C35"/>
    <mergeCell ref="D35:E35"/>
    <mergeCell ref="F35:K35"/>
    <mergeCell ref="L35:P35"/>
    <mergeCell ref="Q35:S35"/>
    <mergeCell ref="T35:U35"/>
    <mergeCell ref="V35:W35"/>
    <mergeCell ref="X35:Y35"/>
    <mergeCell ref="Z35:AA35"/>
    <mergeCell ref="AB35:AC35"/>
    <mergeCell ref="B34:C34"/>
    <mergeCell ref="D34:E34"/>
    <mergeCell ref="F34:K34"/>
    <mergeCell ref="L34:P34"/>
    <mergeCell ref="Q34:S34"/>
    <mergeCell ref="T34:U34"/>
    <mergeCell ref="V34:W34"/>
    <mergeCell ref="X34:Y34"/>
    <mergeCell ref="Z34:AA34"/>
    <mergeCell ref="AB32:AC32"/>
    <mergeCell ref="B33:C33"/>
    <mergeCell ref="D33:E33"/>
    <mergeCell ref="F33:K33"/>
    <mergeCell ref="L33:P33"/>
    <mergeCell ref="Q33:S33"/>
    <mergeCell ref="T33:U33"/>
    <mergeCell ref="V33:W33"/>
    <mergeCell ref="X33:Y33"/>
    <mergeCell ref="Z33:AA33"/>
    <mergeCell ref="AB33:AC33"/>
    <mergeCell ref="B32:C32"/>
    <mergeCell ref="D32:E32"/>
    <mergeCell ref="F32:K32"/>
    <mergeCell ref="L32:P32"/>
    <mergeCell ref="Q32:S32"/>
    <mergeCell ref="T32:U32"/>
    <mergeCell ref="V32:W32"/>
    <mergeCell ref="X32:Y32"/>
    <mergeCell ref="Z32:AA32"/>
    <mergeCell ref="AB30:AC30"/>
    <mergeCell ref="B31:C31"/>
    <mergeCell ref="D31:E31"/>
    <mergeCell ref="F31:K31"/>
    <mergeCell ref="L31:P31"/>
    <mergeCell ref="Q31:S31"/>
    <mergeCell ref="T31:U31"/>
    <mergeCell ref="V31:W31"/>
    <mergeCell ref="X31:Y31"/>
    <mergeCell ref="Z31:AA31"/>
    <mergeCell ref="AB31:AC31"/>
    <mergeCell ref="B30:C30"/>
    <mergeCell ref="D30:E30"/>
    <mergeCell ref="F30:K30"/>
    <mergeCell ref="L30:P30"/>
    <mergeCell ref="Q30:S30"/>
    <mergeCell ref="T30:U30"/>
    <mergeCell ref="V30:W30"/>
    <mergeCell ref="X30:Y30"/>
    <mergeCell ref="Z30:AA30"/>
    <mergeCell ref="AB28:AC28"/>
    <mergeCell ref="B29:C29"/>
    <mergeCell ref="D29:E29"/>
    <mergeCell ref="F29:K29"/>
    <mergeCell ref="L29:P29"/>
    <mergeCell ref="Q29:S29"/>
    <mergeCell ref="T29:U29"/>
    <mergeCell ref="V29:W29"/>
    <mergeCell ref="X29:Y29"/>
    <mergeCell ref="Z29:AA29"/>
    <mergeCell ref="AB29:AC29"/>
    <mergeCell ref="B28:C28"/>
    <mergeCell ref="D28:E28"/>
    <mergeCell ref="F28:K28"/>
    <mergeCell ref="L28:P28"/>
    <mergeCell ref="Q28:S28"/>
    <mergeCell ref="T28:U28"/>
    <mergeCell ref="V28:W28"/>
    <mergeCell ref="X28:Y28"/>
    <mergeCell ref="Z28:AA28"/>
    <mergeCell ref="AB26:AC26"/>
    <mergeCell ref="B27:C27"/>
    <mergeCell ref="D27:E27"/>
    <mergeCell ref="F27:K27"/>
    <mergeCell ref="L27:P27"/>
    <mergeCell ref="Q27:S27"/>
    <mergeCell ref="T27:U27"/>
    <mergeCell ref="V27:W27"/>
    <mergeCell ref="X27:Y27"/>
    <mergeCell ref="Z27:AA27"/>
    <mergeCell ref="AB27:AC27"/>
    <mergeCell ref="B26:C26"/>
    <mergeCell ref="D26:E26"/>
    <mergeCell ref="F26:K26"/>
    <mergeCell ref="L26:P26"/>
    <mergeCell ref="Q26:S26"/>
    <mergeCell ref="T26:U26"/>
    <mergeCell ref="V26:W26"/>
    <mergeCell ref="X26:Y26"/>
    <mergeCell ref="Z26:AA26"/>
    <mergeCell ref="AB24:AC24"/>
    <mergeCell ref="B25:C25"/>
    <mergeCell ref="D25:E25"/>
    <mergeCell ref="F25:K25"/>
    <mergeCell ref="L25:P25"/>
    <mergeCell ref="Q25:S25"/>
    <mergeCell ref="T25:U25"/>
    <mergeCell ref="V25:W25"/>
    <mergeCell ref="X25:Y25"/>
    <mergeCell ref="Z25:AA25"/>
    <mergeCell ref="AB25:AC25"/>
    <mergeCell ref="B24:C24"/>
    <mergeCell ref="D24:E24"/>
    <mergeCell ref="F24:K24"/>
    <mergeCell ref="L24:P24"/>
    <mergeCell ref="Q24:S24"/>
    <mergeCell ref="T24:U24"/>
    <mergeCell ref="V24:W24"/>
    <mergeCell ref="X24:Y24"/>
    <mergeCell ref="Z24:AA24"/>
    <mergeCell ref="AB22:AC22"/>
    <mergeCell ref="B23:C23"/>
    <mergeCell ref="D23:E23"/>
    <mergeCell ref="F23:K23"/>
    <mergeCell ref="L23:P23"/>
    <mergeCell ref="Q23:S23"/>
    <mergeCell ref="T23:U23"/>
    <mergeCell ref="V23:W23"/>
    <mergeCell ref="X23:Y23"/>
    <mergeCell ref="Z23:AA23"/>
    <mergeCell ref="AB23:AC23"/>
    <mergeCell ref="B22:C22"/>
    <mergeCell ref="D22:E22"/>
    <mergeCell ref="F22:K22"/>
    <mergeCell ref="L22:P22"/>
    <mergeCell ref="Q22:S22"/>
    <mergeCell ref="T22:U22"/>
    <mergeCell ref="V22:W22"/>
    <mergeCell ref="X22:Y22"/>
    <mergeCell ref="Z22:AA22"/>
    <mergeCell ref="AB20:AC20"/>
    <mergeCell ref="B21:C21"/>
    <mergeCell ref="D21:E21"/>
    <mergeCell ref="F21:K21"/>
    <mergeCell ref="L21:P21"/>
    <mergeCell ref="Q21:S21"/>
    <mergeCell ref="T21:U21"/>
    <mergeCell ref="V21:W21"/>
    <mergeCell ref="X21:Y21"/>
    <mergeCell ref="Z21:AA21"/>
    <mergeCell ref="AB21:AC21"/>
    <mergeCell ref="B20:C20"/>
    <mergeCell ref="D20:E20"/>
    <mergeCell ref="F20:K20"/>
    <mergeCell ref="L20:P20"/>
    <mergeCell ref="Q20:S20"/>
    <mergeCell ref="T20:U20"/>
    <mergeCell ref="V20:W20"/>
    <mergeCell ref="X20:Y20"/>
    <mergeCell ref="Z20:AA20"/>
    <mergeCell ref="AB18:AC18"/>
    <mergeCell ref="B19:C19"/>
    <mergeCell ref="D19:E19"/>
    <mergeCell ref="F19:K19"/>
    <mergeCell ref="L19:P19"/>
    <mergeCell ref="Q19:S19"/>
    <mergeCell ref="T19:U19"/>
    <mergeCell ref="V19:W19"/>
    <mergeCell ref="X19:Y19"/>
    <mergeCell ref="Z19:AA19"/>
    <mergeCell ref="AB19:AC19"/>
    <mergeCell ref="B18:C18"/>
    <mergeCell ref="D18:E18"/>
    <mergeCell ref="F18:K18"/>
    <mergeCell ref="L18:P18"/>
    <mergeCell ref="Q18:S18"/>
    <mergeCell ref="T18:U18"/>
    <mergeCell ref="V18:W18"/>
    <mergeCell ref="X18:Y18"/>
    <mergeCell ref="Z18:AA18"/>
    <mergeCell ref="AB16:AC16"/>
    <mergeCell ref="B17:C17"/>
    <mergeCell ref="D17:E17"/>
    <mergeCell ref="F17:K17"/>
    <mergeCell ref="L17:P17"/>
    <mergeCell ref="Q17:S17"/>
    <mergeCell ref="T17:U17"/>
    <mergeCell ref="V17:W17"/>
    <mergeCell ref="X17:Y17"/>
    <mergeCell ref="Z17:AA17"/>
    <mergeCell ref="AB17:AC17"/>
    <mergeCell ref="B16:C16"/>
    <mergeCell ref="D16:E16"/>
    <mergeCell ref="F16:K16"/>
    <mergeCell ref="L16:P16"/>
    <mergeCell ref="Q16:S16"/>
    <mergeCell ref="T16:U16"/>
    <mergeCell ref="V16:W16"/>
    <mergeCell ref="X16:Y16"/>
    <mergeCell ref="Z16:AA16"/>
    <mergeCell ref="AB14:AC14"/>
    <mergeCell ref="B15:C15"/>
    <mergeCell ref="D15:E15"/>
    <mergeCell ref="F15:K15"/>
    <mergeCell ref="L15:P15"/>
    <mergeCell ref="Q15:S15"/>
    <mergeCell ref="T15:U15"/>
    <mergeCell ref="V15:W15"/>
    <mergeCell ref="X15:Y15"/>
    <mergeCell ref="Z15:AA15"/>
    <mergeCell ref="AB15:AC15"/>
    <mergeCell ref="B14:C14"/>
    <mergeCell ref="D14:E14"/>
    <mergeCell ref="F14:K14"/>
    <mergeCell ref="L14:P14"/>
    <mergeCell ref="Q14:S14"/>
    <mergeCell ref="T14:U14"/>
    <mergeCell ref="V14:W14"/>
    <mergeCell ref="X14:Y14"/>
    <mergeCell ref="Z14:AA14"/>
    <mergeCell ref="AB12:AC12"/>
    <mergeCell ref="B13:C13"/>
    <mergeCell ref="D13:E13"/>
    <mergeCell ref="F13:K13"/>
    <mergeCell ref="L13:P13"/>
    <mergeCell ref="Q13:S13"/>
    <mergeCell ref="T13:U13"/>
    <mergeCell ref="V13:W13"/>
    <mergeCell ref="X13:Y13"/>
    <mergeCell ref="Z13:AA13"/>
    <mergeCell ref="AB13:AC13"/>
    <mergeCell ref="B12:C12"/>
    <mergeCell ref="D12:E12"/>
    <mergeCell ref="F12:K12"/>
    <mergeCell ref="L12:P12"/>
    <mergeCell ref="Q12:S12"/>
    <mergeCell ref="T12:U12"/>
    <mergeCell ref="V12:W12"/>
    <mergeCell ref="X12:Y12"/>
    <mergeCell ref="Z12:AA12"/>
    <mergeCell ref="AB10:AC10"/>
    <mergeCell ref="B11:C11"/>
    <mergeCell ref="D11:E11"/>
    <mergeCell ref="F11:K11"/>
    <mergeCell ref="L11:P11"/>
    <mergeCell ref="Q11:S11"/>
    <mergeCell ref="T11:U11"/>
    <mergeCell ref="V11:W11"/>
    <mergeCell ref="X11:Y11"/>
    <mergeCell ref="Z11:AA11"/>
    <mergeCell ref="AB11:AC11"/>
    <mergeCell ref="B10:C10"/>
    <mergeCell ref="D10:E10"/>
    <mergeCell ref="F10:K10"/>
    <mergeCell ref="L10:P10"/>
    <mergeCell ref="Q10:S10"/>
    <mergeCell ref="T10:U10"/>
    <mergeCell ref="V10:W10"/>
    <mergeCell ref="X10:Y10"/>
    <mergeCell ref="Z10:AA10"/>
    <mergeCell ref="AA2:AC2"/>
    <mergeCell ref="B4:C7"/>
    <mergeCell ref="D4:E7"/>
    <mergeCell ref="F4:K7"/>
    <mergeCell ref="L4:P7"/>
    <mergeCell ref="Q4:S7"/>
    <mergeCell ref="T4:U7"/>
    <mergeCell ref="V4:W7"/>
    <mergeCell ref="X4:Y7"/>
    <mergeCell ref="Z4:AA7"/>
    <mergeCell ref="AB4:AC7"/>
    <mergeCell ref="AB8:AC8"/>
    <mergeCell ref="B9:C9"/>
    <mergeCell ref="D9:E9"/>
    <mergeCell ref="F9:K9"/>
    <mergeCell ref="L9:P9"/>
    <mergeCell ref="Q9:S9"/>
    <mergeCell ref="T9:U9"/>
    <mergeCell ref="V9:W9"/>
    <mergeCell ref="X9:Y9"/>
    <mergeCell ref="Z9:AA9"/>
    <mergeCell ref="AB9:AC9"/>
    <mergeCell ref="B8:C8"/>
    <mergeCell ref="D8:E8"/>
    <mergeCell ref="F8:K8"/>
    <mergeCell ref="L8:P8"/>
    <mergeCell ref="Q8:S8"/>
    <mergeCell ref="T8:U8"/>
    <mergeCell ref="V8:W8"/>
    <mergeCell ref="X8:Y8"/>
    <mergeCell ref="Z8:AA8"/>
  </mergeCells>
  <phoneticPr fontId="4" type="noConversion"/>
  <dataValidations xWindow="77" yWindow="295" count="9">
    <dataValidation allowBlank="1" showInputMessage="1" showErrorMessage="1" promptTitle="GOLF DAY/ORGANISERS NAME" prompt="Enter the name of the golf day and/or the organiser." sqref="F8:K50" xr:uid="{00000000-0002-0000-0800-000000000000}"/>
    <dataValidation allowBlank="1" showInputMessage="1" showErrorMessage="1" promptTitle="NOTES" prompt="The space here is for you to type any brief notes you have about this booking." sqref="L8:P50" xr:uid="{00000000-0002-0000-0800-000001000000}"/>
    <dataValidation type="list" allowBlank="1" showInputMessage="1" showErrorMessage="1" promptTitle="SALES STAGE" prompt="Use the drop down menu to select the sales stage this booking is current in. You will need to update this stage as the booking progresses to competion." sqref="Q8:S50" xr:uid="{00000000-0002-0000-0800-000002000000}">
      <formula1>$AH$55:$AH$58</formula1>
    </dataValidation>
    <dataValidation type="date" operator="lessThanOrEqual" allowBlank="1" showInputMessage="1" showErrorMessage="1" errorTitle="Wrong Date" error="The date entered must be equal to or before the last day of this month because you can't have an event that was booked after the actual date of the event." promptTitle="DATE BOOKING TAKEN" prompt="Enter the date you took the booking. The date must be entered in the DD/MM/YY format." sqref="B8:C50" xr:uid="{00000000-0002-0000-0800-000003000000}">
      <formula1>F$52</formula1>
    </dataValidation>
    <dataValidation type="date" allowBlank="1" showInputMessage="1" showErrorMessage="1" errorTitle="Event Date" error="The date of the event must be in this month of this year." promptTitle="DATE OF EVENT" prompt="Enter the actual date of the event, which will be in the month tab you're on. The date must be entered in the DD/MM/YY format." sqref="D8:E50" xr:uid="{00000000-0002-0000-0800-000004000000}">
      <formula1>F$53</formula1>
      <formula2>F$52</formula2>
    </dataValidation>
    <dataValidation type="whole" allowBlank="1" showInputMessage="1" showErrorMessage="1" promptTitle="NUMBER OF ATTENDEES" prompt="Enter the number of attendees to the golf day. Remember to update this as the booking progresses and through to the final number who attended on the day of the event." sqref="T8:U50" xr:uid="{00000000-0002-0000-0800-000005000000}">
      <formula1>0</formula1>
      <formula2>300</formula2>
    </dataValidation>
    <dataValidation type="whole" allowBlank="1" showInputMessage="1" showErrorMessage="1" errorTitle="Green Fee Revenue" error="This field must contain a number." promptTitle="TOTAL GREEN FEE REVENUE" prompt="Enter the total green fee revenue, including VAT, from this golf day. Remember to update this with any changes as the booking progresses." sqref="V8:W50" xr:uid="{00000000-0002-0000-0800-000006000000}">
      <formula1>0</formula1>
      <formula2>50000</formula2>
    </dataValidation>
    <dataValidation type="decimal" allowBlank="1" showInputMessage="1" showErrorMessage="1" errorTitle="Catering Revenue" error="This field must contain a number." promptTitle="TOTAL CATERING REVENUE" prompt="Enter the total green fee revenue, including VAT, from this golf day. Remember to update this with any changes as the booking progresses." sqref="X8:Y50" xr:uid="{00000000-0002-0000-0800-000007000000}">
      <formula1>0</formula1>
      <formula2>50000</formula2>
    </dataValidation>
    <dataValidation type="decimal" allowBlank="1" showInputMessage="1" showErrorMessage="1" errorTitle="Other Revenue" error="This field must contain a number." promptTitle="TOTAL OTHER REVENUE" prompt="Enter the total green fee revenue, including VAT, from this golf day. Remember to update this with any changes as the booking progresses." sqref="Z8:AA50" xr:uid="{00000000-0002-0000-0800-000008000000}">
      <formula1>0</formula1>
      <formula2>50000</formula2>
    </dataValidation>
  </dataValidations>
  <pageMargins left="0.16" right="0.16" top="0.21" bottom="0.21" header="0.5" footer="0.5"/>
  <colBreaks count="1" manualBreakCount="1">
    <brk id="30" max="1048575" man="1"/>
  </colBreaks>
  <drawing r:id="rId1"/>
  <legacyDrawingHF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Cover</vt:lpstr>
      <vt:lpstr>Disclaimer</vt:lpstr>
      <vt:lpstr>Set-Up</vt:lpstr>
      <vt:lpstr>Jan</vt:lpstr>
      <vt:lpstr>Feb</vt:lpstr>
      <vt:lpstr>Mar</vt:lpstr>
      <vt:lpstr>Apr</vt:lpstr>
      <vt:lpstr>May</vt:lpstr>
      <vt:lpstr>Jun</vt:lpstr>
      <vt:lpstr>Jul</vt:lpstr>
      <vt:lpstr>Aug</vt:lpstr>
      <vt:lpstr>Sep</vt:lpstr>
      <vt:lpstr>Oct</vt:lpstr>
      <vt:lpstr>Nov</vt:lpstr>
      <vt:lpstr>Dec</vt:lpstr>
      <vt:lpstr>Report</vt:lpstr>
      <vt:lpstr>DataDump</vt:lpstr>
      <vt:lpstr>Apr!Print_Area</vt:lpstr>
      <vt:lpstr>Report!Print_Area</vt:lpstr>
      <vt:lpst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Orwin</dc:creator>
  <cp:lastModifiedBy>Matthew Orwin</cp:lastModifiedBy>
  <cp:lastPrinted>2014-11-05T12:09:53Z</cp:lastPrinted>
  <dcterms:created xsi:type="dcterms:W3CDTF">2013-11-13T11:33:36Z</dcterms:created>
  <dcterms:modified xsi:type="dcterms:W3CDTF">2025-10-03T09:51:53Z</dcterms:modified>
</cp:coreProperties>
</file>